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DI.ee" sheetId="1" r:id="rId1"/>
  </sheets>
  <calcPr calcId="125725" concurrentCalc="0"/>
</workbook>
</file>

<file path=xl/calcChain.xml><?xml version="1.0" encoding="utf-8"?>
<calcChain xmlns="http://schemas.openxmlformats.org/spreadsheetml/2006/main">
  <c r="D37" i="1"/>
  <c r="E37"/>
  <c r="F37"/>
  <c r="G37"/>
  <c r="H37"/>
  <c r="I37"/>
  <c r="J37"/>
  <c r="K37"/>
  <c r="L37"/>
  <c r="M37"/>
  <c r="N37"/>
  <c r="O37"/>
  <c r="C24"/>
  <c r="C25"/>
  <c r="C26"/>
  <c r="C29"/>
  <c r="C6"/>
  <c r="C14"/>
  <c r="C15"/>
  <c r="C16"/>
  <c r="C17"/>
  <c r="C18"/>
  <c r="C19"/>
  <c r="C20"/>
  <c r="C7"/>
  <c r="C8"/>
  <c r="C9"/>
  <c r="C10"/>
  <c r="C11"/>
  <c r="C12"/>
  <c r="C13"/>
  <c r="C3"/>
  <c r="C4"/>
  <c r="C5"/>
  <c r="C21"/>
  <c r="C37"/>
  <c r="O29"/>
  <c r="O5"/>
  <c r="O13"/>
  <c r="O36"/>
  <c r="N29"/>
  <c r="N5"/>
  <c r="N13"/>
  <c r="N36"/>
  <c r="M29"/>
  <c r="M5"/>
  <c r="M13"/>
  <c r="M36"/>
  <c r="L29"/>
  <c r="L5"/>
  <c r="L13"/>
  <c r="L36"/>
  <c r="K29"/>
  <c r="K5"/>
  <c r="K13"/>
  <c r="K36"/>
  <c r="J29"/>
  <c r="J5"/>
  <c r="J13"/>
  <c r="J36"/>
  <c r="I29"/>
  <c r="I5"/>
  <c r="I13"/>
  <c r="I36"/>
  <c r="H29"/>
  <c r="H5"/>
  <c r="H13"/>
  <c r="H36"/>
  <c r="G29"/>
  <c r="G5"/>
  <c r="G13"/>
  <c r="G36"/>
  <c r="F29"/>
  <c r="F5"/>
  <c r="F13"/>
  <c r="F36"/>
  <c r="E29"/>
  <c r="E5"/>
  <c r="E13"/>
  <c r="E36"/>
  <c r="D29"/>
  <c r="D5"/>
  <c r="D13"/>
  <c r="D36"/>
  <c r="C36"/>
  <c r="O35"/>
  <c r="N35"/>
  <c r="M35"/>
  <c r="L35"/>
  <c r="K35"/>
  <c r="J35"/>
  <c r="I35"/>
  <c r="H35"/>
  <c r="G35"/>
  <c r="F35"/>
  <c r="E35"/>
  <c r="D35"/>
  <c r="C35"/>
  <c r="D28"/>
  <c r="D20"/>
  <c r="D21"/>
  <c r="D30"/>
  <c r="E28"/>
  <c r="E20"/>
  <c r="E21"/>
  <c r="E30"/>
  <c r="F28"/>
  <c r="F20"/>
  <c r="F21"/>
  <c r="F30"/>
  <c r="G28"/>
  <c r="G20"/>
  <c r="G21"/>
  <c r="G30"/>
  <c r="H28"/>
  <c r="H20"/>
  <c r="H21"/>
  <c r="H30"/>
  <c r="I28"/>
  <c r="I20"/>
  <c r="I21"/>
  <c r="I30"/>
  <c r="J28"/>
  <c r="J20"/>
  <c r="J21"/>
  <c r="J30"/>
  <c r="K28"/>
  <c r="K20"/>
  <c r="K21"/>
  <c r="K30"/>
  <c r="L28"/>
  <c r="L20"/>
  <c r="L21"/>
  <c r="L30"/>
  <c r="M28"/>
  <c r="M20"/>
  <c r="M21"/>
  <c r="M30"/>
  <c r="N28"/>
  <c r="N20"/>
  <c r="N21"/>
  <c r="N30"/>
  <c r="O28"/>
  <c r="O20"/>
  <c r="O21"/>
  <c r="O30"/>
  <c r="O32"/>
  <c r="N32"/>
  <c r="M32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C31"/>
  <c r="B28"/>
  <c r="B20"/>
  <c r="B13"/>
  <c r="B5"/>
  <c r="B21"/>
  <c r="B30"/>
  <c r="B31"/>
  <c r="C30"/>
  <c r="C28"/>
  <c r="C27"/>
  <c r="C23"/>
</calcChain>
</file>

<file path=xl/sharedStrings.xml><?xml version="1.0" encoding="utf-8"?>
<sst xmlns="http://schemas.openxmlformats.org/spreadsheetml/2006/main" count="48" uniqueCount="48">
  <si>
    <t xml:space="preserve"> </t>
  </si>
  <si>
    <t>Eelarve</t>
  </si>
  <si>
    <t>Keskmine</t>
  </si>
  <si>
    <t>01 '15</t>
  </si>
  <si>
    <t>02 '15</t>
  </si>
  <si>
    <t>03 '15</t>
  </si>
  <si>
    <t>04 '15</t>
  </si>
  <si>
    <t>05 '15</t>
  </si>
  <si>
    <t>06 '15</t>
  </si>
  <si>
    <t>07 '15</t>
  </si>
  <si>
    <t>08 '15</t>
  </si>
  <si>
    <t>09 '15</t>
  </si>
  <si>
    <t>10 '15</t>
  </si>
  <si>
    <t>11 '15</t>
  </si>
  <si>
    <t>12 '15</t>
  </si>
  <si>
    <t>Üür/eluasemelaenu tagasimakse</t>
  </si>
  <si>
    <t>Eluaseme kindlustus</t>
  </si>
  <si>
    <t>I taseme kulud kokku:</t>
  </si>
  <si>
    <t>Kommunaalkulud (vesi, elekter jm)</t>
  </si>
  <si>
    <t>TV, internet, mobiil</t>
  </si>
  <si>
    <t>Autoliising</t>
  </si>
  <si>
    <t>Sõiduauto kütus</t>
  </si>
  <si>
    <t>Sõiduauto kindlustus, hooldus jm</t>
  </si>
  <si>
    <t>Muu transpordikulu</t>
  </si>
  <si>
    <t>Toit ja majapidamine</t>
  </si>
  <si>
    <t>II taseme kulud kokku:</t>
  </si>
  <si>
    <t>Meelelahutus</t>
  </si>
  <si>
    <t>Rõivad ja jalanõud jm</t>
  </si>
  <si>
    <t>Kestvuskaubad (mööbel, elektroonika jm)</t>
  </si>
  <si>
    <t>Reisimine</t>
  </si>
  <si>
    <t>Muud kulud</t>
  </si>
  <si>
    <t>Investeerimistegevuse kulud (haldustasud, tehingutasud, intressimaksed)</t>
  </si>
  <si>
    <t>III taseme kulud kokku:</t>
  </si>
  <si>
    <t>Kulud kokku:</t>
  </si>
  <si>
    <t>Töötasu</t>
  </si>
  <si>
    <t>Dividenditulu</t>
  </si>
  <si>
    <t>Intressitulu</t>
  </si>
  <si>
    <t>Renditulu</t>
  </si>
  <si>
    <t>Muud ebaregulaarsed sissetulekud</t>
  </si>
  <si>
    <t>Tulud kokku:</t>
  </si>
  <si>
    <t>Passiivne tulu kokku:</t>
  </si>
  <si>
    <t>Säästud kokku:</t>
  </si>
  <si>
    <t>Säästmismäär</t>
  </si>
  <si>
    <t>Kalendriaasta kumulatiivne säästmismäär</t>
  </si>
  <si>
    <t>Eesmärk</t>
  </si>
  <si>
    <t>Passiivne tulu / I taseme kulud</t>
  </si>
  <si>
    <t>Passiivne tulu / I+II taseme kulud</t>
  </si>
  <si>
    <t>Passiivne tulu / Kulud kokku</t>
  </si>
</sst>
</file>

<file path=xl/styles.xml><?xml version="1.0" encoding="utf-8"?>
<styleSheet xmlns="http://schemas.openxmlformats.org/spreadsheetml/2006/main">
  <numFmts count="3">
    <numFmt numFmtId="164" formatCode="mm\ \'yy"/>
    <numFmt numFmtId="165" formatCode="mm/dd/yy;@"/>
    <numFmt numFmtId="166" formatCode="0.0%"/>
  </numFmts>
  <fonts count="5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/>
    <xf numFmtId="0" fontId="1" fillId="0" borderId="0" xfId="0" applyFont="1" applyAlignment="1">
      <alignment horizontal="left" indent="1"/>
    </xf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3" fontId="4" fillId="0" borderId="0" xfId="0" applyNumberFormat="1" applyFont="1" applyAlignment="1"/>
    <xf numFmtId="0" fontId="1" fillId="0" borderId="0" xfId="0" applyFont="1" applyBorder="1" applyAlignment="1">
      <alignment horizontal="left" indent="1"/>
    </xf>
    <xf numFmtId="9" fontId="1" fillId="0" borderId="0" xfId="1" applyFont="1" applyBorder="1"/>
    <xf numFmtId="3" fontId="0" fillId="0" borderId="0" xfId="0" applyNumberFormat="1" applyBorder="1"/>
    <xf numFmtId="9" fontId="0" fillId="0" borderId="0" xfId="1" applyFont="1" applyBorder="1"/>
    <xf numFmtId="9" fontId="0" fillId="0" borderId="0" xfId="1" applyNumberFormat="1" applyFont="1" applyBorder="1"/>
    <xf numFmtId="0" fontId="0" fillId="0" borderId="0" xfId="0" applyBorder="1" applyAlignment="1">
      <alignment horizontal="left" indent="1"/>
    </xf>
    <xf numFmtId="3" fontId="0" fillId="0" borderId="0" xfId="1" applyNumberFormat="1" applyFont="1" applyBorder="1"/>
    <xf numFmtId="166" fontId="0" fillId="0" borderId="0" xfId="1" applyNumberFormat="1" applyFont="1" applyBorder="1"/>
    <xf numFmtId="9" fontId="0" fillId="0" borderId="0" xfId="0" applyNumberFormat="1"/>
  </cellXfs>
  <cellStyles count="2">
    <cellStyle name="Normaallaad" xfId="0" builtinId="0"/>
    <cellStyle name="Protsent" xfId="1" builtinId="5"/>
  </cellStyles>
  <dxfs count="1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plotArea>
      <c:layout>
        <c:manualLayout>
          <c:layoutTarget val="inner"/>
          <c:xMode val="edge"/>
          <c:yMode val="edge"/>
          <c:x val="9.1125034101920063E-2"/>
          <c:y val="6.4362432956751328E-2"/>
          <c:w val="0.87852273304546613"/>
          <c:h val="0.70707713619130963"/>
        </c:manualLayout>
      </c:layout>
      <c:barChart>
        <c:barDir val="col"/>
        <c:grouping val="clustered"/>
        <c:ser>
          <c:idx val="4"/>
          <c:order val="0"/>
          <c:tx>
            <c:strRef>
              <c:f>DI.ee!$A$31</c:f>
              <c:strCache>
                <c:ptCount val="1"/>
                <c:pt idx="0">
                  <c:v>Säästmismäär</c:v>
                </c:pt>
              </c:strCache>
            </c:strRef>
          </c:tx>
          <c:cat>
            <c:numRef>
              <c:f>DI.ee!$D$1:$O$1</c:f>
              <c:numCache>
                <c:formatCode>mm\ \'yy</c:formatCode>
                <c:ptCount val="12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</c:numCache>
            </c:numRef>
          </c:cat>
          <c:val>
            <c:numRef>
              <c:f>DI.ee!$D$31:$O$31</c:f>
              <c:numCache>
                <c:formatCode>0%</c:formatCode>
                <c:ptCount val="12"/>
                <c:pt idx="0">
                  <c:v>0.1</c:v>
                </c:pt>
                <c:pt idx="1">
                  <c:v>0.33673469387755101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755456"/>
        <c:axId val="48756992"/>
      </c:barChart>
      <c:lineChart>
        <c:grouping val="standard"/>
        <c:ser>
          <c:idx val="5"/>
          <c:order val="1"/>
          <c:tx>
            <c:strRef>
              <c:f>DI.ee!$A$33</c:f>
              <c:strCache>
                <c:ptCount val="1"/>
                <c:pt idx="0">
                  <c:v>Eesmärk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strRef>
              <c:f>DI.ee!$D$2:$O$2</c:f>
              <c:strCache>
                <c:ptCount val="12"/>
                <c:pt idx="0">
                  <c:v>01 '15</c:v>
                </c:pt>
                <c:pt idx="1">
                  <c:v>02 '15</c:v>
                </c:pt>
                <c:pt idx="2">
                  <c:v>03 '15</c:v>
                </c:pt>
                <c:pt idx="3">
                  <c:v>04 '15</c:v>
                </c:pt>
                <c:pt idx="4">
                  <c:v>05 '15</c:v>
                </c:pt>
                <c:pt idx="5">
                  <c:v>06 '15</c:v>
                </c:pt>
                <c:pt idx="6">
                  <c:v>07 '15</c:v>
                </c:pt>
                <c:pt idx="7">
                  <c:v>08 '15</c:v>
                </c:pt>
                <c:pt idx="8">
                  <c:v>09 '15</c:v>
                </c:pt>
                <c:pt idx="9">
                  <c:v>10 '15</c:v>
                </c:pt>
                <c:pt idx="10">
                  <c:v>11 '15</c:v>
                </c:pt>
                <c:pt idx="11">
                  <c:v>12 '15</c:v>
                </c:pt>
              </c:strCache>
            </c:strRef>
          </c:cat>
          <c:val>
            <c:numRef>
              <c:f>DI.ee!$D$33:$O$33</c:f>
              <c:numCache>
                <c:formatCode>0%</c:formatCod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</c:ser>
        <c:marker val="1"/>
        <c:axId val="48755456"/>
        <c:axId val="48756992"/>
      </c:lineChart>
      <c:dateAx>
        <c:axId val="48755456"/>
        <c:scaling>
          <c:orientation val="minMax"/>
          <c:max val="42369"/>
          <c:min val="42035"/>
        </c:scaling>
        <c:axPos val="b"/>
        <c:numFmt formatCode="mm\ \'yy" sourceLinked="0"/>
        <c:tickLblPos val="nextTo"/>
        <c:crossAx val="48756992"/>
        <c:crosses val="autoZero"/>
        <c:lblOffset val="100"/>
        <c:baseTimeUnit val="months"/>
      </c:dateAx>
      <c:valAx>
        <c:axId val="48756992"/>
        <c:scaling>
          <c:orientation val="minMax"/>
          <c:max val="0.60000000000000064"/>
          <c:min val="0"/>
        </c:scaling>
        <c:axPos val="l"/>
        <c:majorGridlines/>
        <c:numFmt formatCode="0%" sourceLinked="1"/>
        <c:tickLblPos val="nextTo"/>
        <c:crossAx val="487554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1"/>
  <c:chart>
    <c:plotArea>
      <c:layout/>
      <c:barChart>
        <c:barDir val="col"/>
        <c:grouping val="clustered"/>
        <c:ser>
          <c:idx val="0"/>
          <c:order val="0"/>
          <c:tx>
            <c:strRef>
              <c:f>DI.ee!$A$35</c:f>
              <c:strCache>
                <c:ptCount val="1"/>
                <c:pt idx="0">
                  <c:v>Passiivne tulu / I taseme kulud</c:v>
                </c:pt>
              </c:strCache>
            </c:strRef>
          </c:tx>
          <c:cat>
            <c:numRef>
              <c:f>DI.ee!$D$1:$O$1</c:f>
              <c:numCache>
                <c:formatCode>mm\ \'yy</c:formatCode>
                <c:ptCount val="12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</c:numCache>
            </c:numRef>
          </c:cat>
          <c:val>
            <c:numRef>
              <c:f>DI.ee!$D$35:$O$35</c:f>
              <c:numCache>
                <c:formatCode>0.0%</c:formatCode>
                <c:ptCount val="12"/>
                <c:pt idx="0">
                  <c:v>0.16666666666666666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DI.ee!$A$36</c:f>
              <c:strCache>
                <c:ptCount val="1"/>
                <c:pt idx="0">
                  <c:v>Passiivne tulu / I+II taseme kulud</c:v>
                </c:pt>
              </c:strCache>
            </c:strRef>
          </c:tx>
          <c:cat>
            <c:numRef>
              <c:f>DI.ee!$D$1:$O$1</c:f>
              <c:numCache>
                <c:formatCode>mm\ \'yy</c:formatCode>
                <c:ptCount val="12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</c:numCache>
            </c:numRef>
          </c:cat>
          <c:val>
            <c:numRef>
              <c:f>DI.ee!$D$36:$O$36</c:f>
              <c:numCache>
                <c:formatCode>0.0%</c:formatCode>
                <c:ptCount val="12"/>
                <c:pt idx="0">
                  <c:v>7.6923076923076927E-2</c:v>
                </c:pt>
                <c:pt idx="1">
                  <c:v>5.4545454545454543E-2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DI.ee!$A$37</c:f>
              <c:strCache>
                <c:ptCount val="1"/>
                <c:pt idx="0">
                  <c:v>Passiivne tulu / Kulud kokku</c:v>
                </c:pt>
              </c:strCache>
            </c:strRef>
          </c:tx>
          <c:cat>
            <c:numRef>
              <c:f>DI.ee!$D$1:$O$1</c:f>
              <c:numCache>
                <c:formatCode>mm\ \'yy</c:formatCode>
                <c:ptCount val="12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</c:numCache>
            </c:numRef>
          </c:cat>
          <c:val>
            <c:numRef>
              <c:f>DI.ee!$D$37:$O$37</c:f>
              <c:numCache>
                <c:formatCode>0.0%</c:formatCode>
                <c:ptCount val="12"/>
                <c:pt idx="0">
                  <c:v>0.05</c:v>
                </c:pt>
                <c:pt idx="1">
                  <c:v>4.2857142857142858E-2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839104"/>
        <c:axId val="49844992"/>
      </c:barChart>
      <c:dateAx>
        <c:axId val="49839104"/>
        <c:scaling>
          <c:orientation val="minMax"/>
          <c:max val="42369"/>
          <c:min val="42035"/>
        </c:scaling>
        <c:axPos val="b"/>
        <c:numFmt formatCode="mm\ \'yy" sourceLinked="0"/>
        <c:tickLblPos val="nextTo"/>
        <c:crossAx val="49844992"/>
        <c:crosses val="autoZero"/>
        <c:auto val="1"/>
        <c:lblOffset val="100"/>
      </c:dateAx>
      <c:valAx>
        <c:axId val="49844992"/>
        <c:scaling>
          <c:orientation val="minMax"/>
        </c:scaling>
        <c:axPos val="l"/>
        <c:majorGridlines/>
        <c:numFmt formatCode="0%" sourceLinked="0"/>
        <c:tickLblPos val="nextTo"/>
        <c:crossAx val="498391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1</xdr:row>
      <xdr:rowOff>66675</xdr:rowOff>
    </xdr:from>
    <xdr:to>
      <xdr:col>25</xdr:col>
      <xdr:colOff>19050</xdr:colOff>
      <xdr:row>18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219074</xdr:colOff>
      <xdr:row>19</xdr:row>
      <xdr:rowOff>66675</xdr:rowOff>
    </xdr:from>
    <xdr:to>
      <xdr:col>24</xdr:col>
      <xdr:colOff>581025</xdr:colOff>
      <xdr:row>36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3" displayName="Tabel13" ref="A2:O37" totalsRowShown="0" headerRowDxfId="14">
  <tableColumns count="15">
    <tableColumn id="1" name=" "/>
    <tableColumn id="2" name="Eelarve" dataDxfId="13"/>
    <tableColumn id="18" name="Keskmine" dataDxfId="12">
      <calculatedColumnFormula>AVERAGE(#REF!)</calculatedColumnFormula>
    </tableColumn>
    <tableColumn id="3" name="01 '15" dataDxfId="11"/>
    <tableColumn id="6" name="02 '15" dataDxfId="10"/>
    <tableColumn id="8" name="03 '15" dataDxfId="9"/>
    <tableColumn id="9" name="04 '15" dataDxfId="8"/>
    <tableColumn id="10" name="05 '15" dataDxfId="7"/>
    <tableColumn id="11" name="06 '15" dataDxfId="6"/>
    <tableColumn id="12" name="07 '15" dataDxfId="5"/>
    <tableColumn id="13" name="08 '15" dataDxfId="4"/>
    <tableColumn id="14" name="09 '15" dataDxfId="3"/>
    <tableColumn id="15" name="10 '15" dataDxfId="2"/>
    <tableColumn id="16" name="11 '15" dataDxfId="1"/>
    <tableColumn id="17" name="12 '1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C35" sqref="C35"/>
    </sheetView>
  </sheetViews>
  <sheetFormatPr defaultRowHeight="12.75"/>
  <cols>
    <col min="1" max="1" width="38.28515625" customWidth="1"/>
    <col min="11" max="15" width="9.140625" customWidth="1"/>
  </cols>
  <sheetData>
    <row r="1" spans="1:15">
      <c r="D1" s="1">
        <v>42035</v>
      </c>
      <c r="E1" s="1">
        <v>42063</v>
      </c>
      <c r="F1" s="1">
        <v>42094</v>
      </c>
      <c r="G1" s="1">
        <v>42124</v>
      </c>
      <c r="H1" s="1">
        <v>42155</v>
      </c>
      <c r="I1" s="1">
        <v>42185</v>
      </c>
      <c r="J1" s="1">
        <v>42216</v>
      </c>
      <c r="K1" s="1">
        <v>42247</v>
      </c>
      <c r="L1" s="1">
        <v>42277</v>
      </c>
      <c r="M1" s="1">
        <v>42308</v>
      </c>
      <c r="N1" s="1">
        <v>42338</v>
      </c>
      <c r="O1" s="1">
        <v>42369</v>
      </c>
    </row>
    <row r="2" spans="1:1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>
      <c r="A3" s="5" t="s">
        <v>15</v>
      </c>
      <c r="B3" s="6">
        <v>300</v>
      </c>
      <c r="C3" s="6">
        <f>AVERAGE(Tabel13[[#This Row],[01 ''15]:[12 ''15]])</f>
        <v>300</v>
      </c>
      <c r="D3" s="6">
        <v>300</v>
      </c>
      <c r="E3" s="6">
        <v>300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16</v>
      </c>
      <c r="B4" s="6">
        <v>0</v>
      </c>
      <c r="C4" s="6">
        <f>AVERAGE(Tabel13[[#This Row],[01 ''15]:[12 ''15]])</f>
        <v>0</v>
      </c>
      <c r="D4" s="6">
        <v>0</v>
      </c>
      <c r="E4" s="6">
        <v>0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8" t="s">
        <v>17</v>
      </c>
      <c r="B5" s="9">
        <f>SUM(B3:B4)</f>
        <v>300</v>
      </c>
      <c r="C5" s="9">
        <f t="shared" ref="C5:O5" si="0">SUM(C3:C4)</f>
        <v>300</v>
      </c>
      <c r="D5" s="9">
        <f t="shared" si="0"/>
        <v>300</v>
      </c>
      <c r="E5" s="9">
        <f t="shared" si="0"/>
        <v>300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</row>
    <row r="6" spans="1:15">
      <c r="A6" s="7" t="s">
        <v>18</v>
      </c>
      <c r="B6" s="6">
        <v>50</v>
      </c>
      <c r="C6" s="6">
        <f>AVERAGE(Tabel13[[#This Row],[01 ''15]:[12 ''15]])</f>
        <v>75</v>
      </c>
      <c r="D6" s="6">
        <v>100</v>
      </c>
      <c r="E6" s="6">
        <v>50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7" t="s">
        <v>19</v>
      </c>
      <c r="B7" s="6">
        <v>0</v>
      </c>
      <c r="C7" s="6">
        <f>AVERAGE(Tabel13[[#This Row],[01 ''15]:[12 ''15]])</f>
        <v>0</v>
      </c>
      <c r="D7" s="6">
        <v>0</v>
      </c>
      <c r="E7" s="6">
        <v>0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8" customFormat="1">
      <c r="A8" s="7" t="s">
        <v>20</v>
      </c>
      <c r="B8" s="6">
        <v>0</v>
      </c>
      <c r="C8" s="6">
        <f>AVERAGE(Tabel13[[#This Row],[01 ''15]:[12 ''15]])</f>
        <v>0</v>
      </c>
      <c r="D8" s="6">
        <v>0</v>
      </c>
      <c r="E8" s="6">
        <v>0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7" t="s">
        <v>21</v>
      </c>
      <c r="B9" s="6">
        <v>0</v>
      </c>
      <c r="C9" s="6">
        <f>AVERAGE(Tabel13[[#This Row],[01 ''15]:[12 ''15]])</f>
        <v>0</v>
      </c>
      <c r="D9" s="6">
        <v>0</v>
      </c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7" t="s">
        <v>22</v>
      </c>
      <c r="B10" s="6">
        <v>0</v>
      </c>
      <c r="C10" s="6">
        <f>AVERAGE(Tabel13[[#This Row],[01 ''15]:[12 ''15]])</f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7" t="s">
        <v>23</v>
      </c>
      <c r="B11" s="6">
        <v>0</v>
      </c>
      <c r="C11" s="6">
        <f>AVERAGE(Tabel13[[#This Row],[01 ''15]:[12 ''15]])</f>
        <v>0</v>
      </c>
      <c r="D11" s="6">
        <v>0</v>
      </c>
      <c r="E11" s="6"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8" customFormat="1">
      <c r="A12" s="7" t="s">
        <v>24</v>
      </c>
      <c r="B12" s="6">
        <v>200</v>
      </c>
      <c r="C12" s="6">
        <f>AVERAGE(Tabel13[[#This Row],[01 ''15]:[12 ''15]])</f>
        <v>225</v>
      </c>
      <c r="D12" s="10">
        <v>250</v>
      </c>
      <c r="E12" s="10">
        <v>200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2" customFormat="1">
      <c r="A13" s="8" t="s">
        <v>25</v>
      </c>
      <c r="B13" s="9">
        <f>SUM(B6:B12)</f>
        <v>250</v>
      </c>
      <c r="C13" s="9">
        <f t="shared" ref="C13:O13" si="1">SUM(C6:C12)</f>
        <v>300</v>
      </c>
      <c r="D13" s="9">
        <f t="shared" si="1"/>
        <v>350</v>
      </c>
      <c r="E13" s="9">
        <f t="shared" si="1"/>
        <v>250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</row>
    <row r="14" spans="1:15" s="8" customFormat="1">
      <c r="A14" s="7" t="s">
        <v>26</v>
      </c>
      <c r="B14" s="10">
        <v>50</v>
      </c>
      <c r="C14" s="6">
        <f>AVERAGE(Tabel13[[#This Row],[01 ''15]:[12 ''15]])</f>
        <v>175</v>
      </c>
      <c r="D14" s="10">
        <v>250</v>
      </c>
      <c r="E14" s="10">
        <v>100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8" customFormat="1">
      <c r="A15" s="7" t="s">
        <v>27</v>
      </c>
      <c r="B15" s="10">
        <v>0</v>
      </c>
      <c r="C15" s="6">
        <f>AVERAGE(Tabel13[[#This Row],[01 ''15]:[12 ''15]])</f>
        <v>0</v>
      </c>
      <c r="D15" s="10">
        <v>0</v>
      </c>
      <c r="E15" s="1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8" customFormat="1">
      <c r="A16" s="7" t="s">
        <v>28</v>
      </c>
      <c r="B16" s="10">
        <v>0</v>
      </c>
      <c r="C16" s="6">
        <f>AVERAGE(Tabel13[[#This Row],[01 ''15]:[12 ''15]])</f>
        <v>0</v>
      </c>
      <c r="D16" s="10">
        <v>0</v>
      </c>
      <c r="E16" s="10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7" t="s">
        <v>29</v>
      </c>
      <c r="B17" s="10">
        <v>0</v>
      </c>
      <c r="C17" s="6">
        <f>AVERAGE(Tabel13[[#This Row],[01 ''15]:[12 ''15]])</f>
        <v>0</v>
      </c>
      <c r="D17" s="10">
        <v>0</v>
      </c>
      <c r="E17" s="10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7" t="s">
        <v>30</v>
      </c>
      <c r="B18" s="10">
        <v>0</v>
      </c>
      <c r="C18" s="6">
        <f>AVERAGE(Tabel13[[#This Row],[01 ''15]:[12 ''15]])</f>
        <v>0</v>
      </c>
      <c r="D18" s="10">
        <v>0</v>
      </c>
      <c r="E18" s="10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7" t="s">
        <v>31</v>
      </c>
      <c r="B19" s="10"/>
      <c r="C19" s="6">
        <f>AVERAGE(Tabel13[[#This Row],[01 ''15]:[12 ''15]])</f>
        <v>0</v>
      </c>
      <c r="D19" s="10">
        <v>0</v>
      </c>
      <c r="E19" s="10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 customHeight="1">
      <c r="A20" s="8" t="s">
        <v>32</v>
      </c>
      <c r="B20" s="9">
        <f>SUM(B14:B19)</f>
        <v>50</v>
      </c>
      <c r="C20" s="9">
        <f t="shared" ref="C20:O20" si="2">SUM(C14:C19)</f>
        <v>175</v>
      </c>
      <c r="D20" s="9">
        <f t="shared" si="2"/>
        <v>250</v>
      </c>
      <c r="E20" s="9">
        <f t="shared" si="2"/>
        <v>100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</row>
    <row r="21" spans="1:15" ht="12.75" customHeight="1">
      <c r="A21" s="11" t="s">
        <v>33</v>
      </c>
      <c r="B21" s="12">
        <f>SUM(B20,B13,B5)</f>
        <v>600</v>
      </c>
      <c r="C21" s="12">
        <f t="shared" ref="C21:O21" si="3">SUM(C20,C13,C5)</f>
        <v>775</v>
      </c>
      <c r="D21" s="12">
        <f t="shared" si="3"/>
        <v>900</v>
      </c>
      <c r="E21" s="12">
        <f t="shared" si="3"/>
        <v>650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2">
        <f t="shared" si="3"/>
        <v>0</v>
      </c>
    </row>
    <row r="22" spans="1:15" ht="11.2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7" t="s">
        <v>34</v>
      </c>
      <c r="B23" s="6">
        <v>950</v>
      </c>
      <c r="C23" s="6">
        <f>AVERAGE(Tabel13[[#This Row],[01 ''15]:[12 ''15]])</f>
        <v>950</v>
      </c>
      <c r="D23" s="6">
        <v>950</v>
      </c>
      <c r="E23" s="6">
        <v>950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7" t="s">
        <v>35</v>
      </c>
      <c r="B24" s="6">
        <v>25</v>
      </c>
      <c r="C24" s="6">
        <f>AVERAGE(Tabel13[[#This Row],[01 ''15]:[12 ''15]])</f>
        <v>15</v>
      </c>
      <c r="D24" s="6">
        <v>25</v>
      </c>
      <c r="E24" s="6">
        <v>5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7" t="s">
        <v>36</v>
      </c>
      <c r="B25" s="6">
        <v>25</v>
      </c>
      <c r="C25" s="6">
        <f>AVERAGE(Tabel13[[#This Row],[01 ''15]:[12 ''15]])</f>
        <v>25</v>
      </c>
      <c r="D25" s="6">
        <v>25</v>
      </c>
      <c r="E25" s="6">
        <v>25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7" t="s">
        <v>37</v>
      </c>
      <c r="B26" s="6">
        <v>0</v>
      </c>
      <c r="C26" s="6">
        <f>AVERAGE(Tabel13[[#This Row],[01 ''15]:[12 ''15]])</f>
        <v>0</v>
      </c>
      <c r="D26" s="6">
        <v>0</v>
      </c>
      <c r="E26" s="6"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7" t="s">
        <v>38</v>
      </c>
      <c r="B27" s="6">
        <v>0</v>
      </c>
      <c r="C27" s="6">
        <f>AVERAGE(Tabel13[[#This Row],[01 ''15]:[12 ''15]])</f>
        <v>0</v>
      </c>
      <c r="D27" s="6">
        <v>0</v>
      </c>
      <c r="E27" s="6">
        <v>0</v>
      </c>
      <c r="F27" s="6"/>
      <c r="G27" s="6"/>
      <c r="H27" s="6"/>
      <c r="I27" s="6"/>
      <c r="J27" s="10"/>
      <c r="K27" s="6"/>
      <c r="L27" s="6"/>
      <c r="M27" s="6"/>
      <c r="N27" s="6"/>
      <c r="O27" s="6"/>
    </row>
    <row r="28" spans="1:15">
      <c r="A28" s="11" t="s">
        <v>39</v>
      </c>
      <c r="B28" s="12">
        <f>SUM(B23:B26)</f>
        <v>1000</v>
      </c>
      <c r="C28" s="12">
        <f>AVERAGE(Tabel13[[#This Row],[01 ''15]:[12 ''15]])</f>
        <v>165</v>
      </c>
      <c r="D28" s="12">
        <f t="shared" ref="D28:G28" si="4">SUM(D23:D27)</f>
        <v>1000</v>
      </c>
      <c r="E28" s="12">
        <f t="shared" si="4"/>
        <v>980</v>
      </c>
      <c r="F28" s="12">
        <f t="shared" si="4"/>
        <v>0</v>
      </c>
      <c r="G28" s="12">
        <f t="shared" si="4"/>
        <v>0</v>
      </c>
      <c r="H28" s="12">
        <f t="shared" ref="H28:N28" si="5">SUM(H23:H27)</f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>SUM(O23:O27)</f>
        <v>0</v>
      </c>
    </row>
    <row r="29" spans="1:15" s="13" customFormat="1" ht="11.25">
      <c r="A29" s="15" t="s">
        <v>40</v>
      </c>
      <c r="B29" s="16"/>
      <c r="C29" s="16">
        <f>SUM(C24:C26)</f>
        <v>40</v>
      </c>
      <c r="D29" s="16">
        <f t="shared" ref="D29:O29" si="6">SUM(D24:D26)</f>
        <v>50</v>
      </c>
      <c r="E29" s="16">
        <f t="shared" si="6"/>
        <v>30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</row>
    <row r="30" spans="1:15">
      <c r="A30" s="11" t="s">
        <v>41</v>
      </c>
      <c r="B30" s="12">
        <f>B28-B21</f>
        <v>400</v>
      </c>
      <c r="C30" s="12">
        <f>AVERAGE(Tabel13[[#This Row],[01 ''15]:[12 ''15]])</f>
        <v>35.833333333333336</v>
      </c>
      <c r="D30" s="12">
        <f t="shared" ref="D30:O30" si="7">D28-D21</f>
        <v>100</v>
      </c>
      <c r="E30" s="12">
        <f t="shared" si="7"/>
        <v>330</v>
      </c>
      <c r="F30" s="12">
        <f t="shared" si="7"/>
        <v>0</v>
      </c>
      <c r="G30" s="12">
        <f t="shared" si="7"/>
        <v>0</v>
      </c>
      <c r="H30" s="12">
        <f t="shared" si="7"/>
        <v>0</v>
      </c>
      <c r="I30" s="12">
        <f t="shared" si="7"/>
        <v>0</v>
      </c>
      <c r="J30" s="12">
        <f t="shared" si="7"/>
        <v>0</v>
      </c>
      <c r="K30" s="12">
        <f t="shared" si="7"/>
        <v>0</v>
      </c>
      <c r="L30" s="12">
        <f t="shared" si="7"/>
        <v>0</v>
      </c>
      <c r="M30" s="12">
        <f t="shared" si="7"/>
        <v>0</v>
      </c>
      <c r="N30" s="12">
        <f t="shared" si="7"/>
        <v>0</v>
      </c>
      <c r="O30" s="12">
        <f t="shared" si="7"/>
        <v>0</v>
      </c>
    </row>
    <row r="31" spans="1:15" s="2" customFormat="1">
      <c r="A31" s="17" t="s">
        <v>42</v>
      </c>
      <c r="B31" s="18">
        <f>IFERROR(B30/B28,"")</f>
        <v>0.4</v>
      </c>
      <c r="C31" s="18">
        <f>IFERROR(AVERAGE(Tabel13[[#This Row],[01 ''15]:[12 ''15]]),"")</f>
        <v>0.21836734693877552</v>
      </c>
      <c r="D31" s="18">
        <f t="shared" ref="D31:O31" si="8">IFERROR(D30/D28,"")</f>
        <v>0.1</v>
      </c>
      <c r="E31" s="18">
        <f t="shared" si="8"/>
        <v>0.33673469387755101</v>
      </c>
      <c r="F31" s="18" t="str">
        <f t="shared" si="8"/>
        <v/>
      </c>
      <c r="G31" s="18" t="str">
        <f t="shared" si="8"/>
        <v/>
      </c>
      <c r="H31" s="18" t="str">
        <f t="shared" si="8"/>
        <v/>
      </c>
      <c r="I31" s="18" t="str">
        <f t="shared" si="8"/>
        <v/>
      </c>
      <c r="J31" s="18" t="str">
        <f t="shared" si="8"/>
        <v/>
      </c>
      <c r="K31" s="18" t="str">
        <f t="shared" si="8"/>
        <v/>
      </c>
      <c r="L31" s="18" t="str">
        <f t="shared" si="8"/>
        <v/>
      </c>
      <c r="M31" s="18" t="str">
        <f t="shared" si="8"/>
        <v/>
      </c>
      <c r="N31" s="18" t="str">
        <f t="shared" si="8"/>
        <v/>
      </c>
      <c r="O31" s="18" t="str">
        <f t="shared" si="8"/>
        <v/>
      </c>
    </row>
    <row r="32" spans="1:15">
      <c r="A32" s="17" t="s">
        <v>43</v>
      </c>
      <c r="B32" s="19"/>
      <c r="C32" s="19"/>
      <c r="D32" s="20">
        <f>SUM($D$30:D30)/SUM($D$28:D28)</f>
        <v>0.1</v>
      </c>
      <c r="E32" s="20">
        <f>SUM($D$30:E30)/SUM($D$28:E28)</f>
        <v>0.21717171717171718</v>
      </c>
      <c r="F32" s="20">
        <f>SUM($D$30:F30)/SUM($D$28:F28)</f>
        <v>0.21717171717171718</v>
      </c>
      <c r="G32" s="20">
        <f>SUM($D$30:G30)/SUM($D$28:G28)</f>
        <v>0.21717171717171718</v>
      </c>
      <c r="H32" s="20">
        <f>SUM($D$30:H30)/SUM($D$28:H28)</f>
        <v>0.21717171717171718</v>
      </c>
      <c r="I32" s="21">
        <f>SUM($D$30:I30)/SUM($D$28:I28)</f>
        <v>0.21717171717171718</v>
      </c>
      <c r="J32" s="21">
        <f>SUM($D$30:J30)/SUM($D$28:J28)</f>
        <v>0.21717171717171718</v>
      </c>
      <c r="K32" s="21">
        <f>SUM($D$30:K30)/SUM($D$28:K28)</f>
        <v>0.21717171717171718</v>
      </c>
      <c r="L32" s="21">
        <f>SUM($D$30:L30)/SUM($D$28:L28)</f>
        <v>0.21717171717171718</v>
      </c>
      <c r="M32" s="21">
        <f>SUM($D$30:M30)/SUM($D$28:M28)</f>
        <v>0.21717171717171718</v>
      </c>
      <c r="N32" s="21">
        <f>SUM($D$30:N30)/SUM($D$28:N28)</f>
        <v>0.21717171717171718</v>
      </c>
      <c r="O32" s="21">
        <f>SUM($D$30:O30)/SUM($D$28:O28)</f>
        <v>0.21717171717171718</v>
      </c>
    </row>
    <row r="33" spans="1:15">
      <c r="A33" s="22" t="s">
        <v>44</v>
      </c>
      <c r="B33" s="20">
        <v>0.4</v>
      </c>
      <c r="C33" s="20">
        <v>0.4</v>
      </c>
      <c r="D33" s="20">
        <v>0.4</v>
      </c>
      <c r="E33" s="20">
        <v>0.4</v>
      </c>
      <c r="F33" s="20">
        <v>0.4</v>
      </c>
      <c r="G33" s="20">
        <v>0.4</v>
      </c>
      <c r="H33" s="20">
        <v>0.4</v>
      </c>
      <c r="I33" s="20">
        <v>0.4</v>
      </c>
      <c r="J33" s="20">
        <v>0.4</v>
      </c>
      <c r="K33" s="20">
        <v>0.4</v>
      </c>
      <c r="L33" s="20">
        <v>0.4</v>
      </c>
      <c r="M33" s="20">
        <v>0.4</v>
      </c>
      <c r="N33" s="20">
        <v>0.4</v>
      </c>
      <c r="O33" s="20">
        <v>0.4</v>
      </c>
    </row>
    <row r="34" spans="1:1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>
      <c r="A35" s="22" t="s">
        <v>45</v>
      </c>
      <c r="B35" s="23"/>
      <c r="C35" s="24">
        <f>IFERROR(C29/C5,"")</f>
        <v>0.13333333333333333</v>
      </c>
      <c r="D35" s="24">
        <f t="shared" ref="D35:O35" si="9">IFERROR(D29/D5,"")</f>
        <v>0.16666666666666666</v>
      </c>
      <c r="E35" s="24">
        <f t="shared" si="9"/>
        <v>0.1</v>
      </c>
      <c r="F35" s="24" t="str">
        <f t="shared" si="9"/>
        <v/>
      </c>
      <c r="G35" s="24" t="str">
        <f t="shared" si="9"/>
        <v/>
      </c>
      <c r="H35" s="24" t="str">
        <f t="shared" si="9"/>
        <v/>
      </c>
      <c r="I35" s="24" t="str">
        <f t="shared" si="9"/>
        <v/>
      </c>
      <c r="J35" s="24" t="str">
        <f t="shared" si="9"/>
        <v/>
      </c>
      <c r="K35" s="24" t="str">
        <f t="shared" si="9"/>
        <v/>
      </c>
      <c r="L35" s="24" t="str">
        <f t="shared" si="9"/>
        <v/>
      </c>
      <c r="M35" s="24" t="str">
        <f t="shared" si="9"/>
        <v/>
      </c>
      <c r="N35" s="24" t="str">
        <f t="shared" si="9"/>
        <v/>
      </c>
      <c r="O35" s="24" t="str">
        <f t="shared" si="9"/>
        <v/>
      </c>
    </row>
    <row r="36" spans="1:15">
      <c r="A36" s="22" t="s">
        <v>46</v>
      </c>
      <c r="B36" s="23"/>
      <c r="C36" s="24">
        <f>IFERROR(C29/SUM(C5,C13),"")</f>
        <v>6.6666666666666666E-2</v>
      </c>
      <c r="D36" s="24">
        <f t="shared" ref="D36:O36" si="10">IFERROR(D29/SUM(D5,D13),"")</f>
        <v>7.6923076923076927E-2</v>
      </c>
      <c r="E36" s="24">
        <f t="shared" si="10"/>
        <v>5.4545454545454543E-2</v>
      </c>
      <c r="F36" s="24" t="str">
        <f t="shared" si="10"/>
        <v/>
      </c>
      <c r="G36" s="24" t="str">
        <f t="shared" si="10"/>
        <v/>
      </c>
      <c r="H36" s="24" t="str">
        <f t="shared" si="10"/>
        <v/>
      </c>
      <c r="I36" s="24" t="str">
        <f t="shared" si="10"/>
        <v/>
      </c>
      <c r="J36" s="24" t="str">
        <f t="shared" si="10"/>
        <v/>
      </c>
      <c r="K36" s="24" t="str">
        <f t="shared" si="10"/>
        <v/>
      </c>
      <c r="L36" s="24" t="str">
        <f t="shared" si="10"/>
        <v/>
      </c>
      <c r="M36" s="24" t="str">
        <f t="shared" si="10"/>
        <v/>
      </c>
      <c r="N36" s="24" t="str">
        <f t="shared" si="10"/>
        <v/>
      </c>
      <c r="O36" s="24" t="str">
        <f t="shared" si="10"/>
        <v/>
      </c>
    </row>
    <row r="37" spans="1:15">
      <c r="A37" s="22" t="s">
        <v>47</v>
      </c>
      <c r="B37" s="23"/>
      <c r="C37" s="24">
        <f>IFERROR(C29/SUM(C6,C21),"")</f>
        <v>4.7058823529411764E-2</v>
      </c>
      <c r="D37" s="24">
        <f t="shared" ref="D37:O37" si="11">IFERROR(D29/SUM(D6,D21),"")</f>
        <v>0.05</v>
      </c>
      <c r="E37" s="24">
        <f t="shared" si="11"/>
        <v>4.2857142857142858E-2</v>
      </c>
      <c r="F37" s="24" t="str">
        <f t="shared" si="11"/>
        <v/>
      </c>
      <c r="G37" s="24" t="str">
        <f t="shared" si="11"/>
        <v/>
      </c>
      <c r="H37" s="24" t="str">
        <f t="shared" si="11"/>
        <v/>
      </c>
      <c r="I37" s="24" t="str">
        <f t="shared" si="11"/>
        <v/>
      </c>
      <c r="J37" s="24" t="str">
        <f t="shared" si="11"/>
        <v/>
      </c>
      <c r="K37" s="24" t="str">
        <f t="shared" si="11"/>
        <v/>
      </c>
      <c r="L37" s="24" t="str">
        <f t="shared" si="11"/>
        <v/>
      </c>
      <c r="M37" s="24" t="str">
        <f t="shared" si="11"/>
        <v/>
      </c>
      <c r="N37" s="24" t="str">
        <f t="shared" si="11"/>
        <v/>
      </c>
      <c r="O37" s="24" t="str">
        <f t="shared" si="11"/>
        <v/>
      </c>
    </row>
    <row r="39" spans="1:1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>
      <c r="A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</sheetData>
  <pageMargins left="0.75" right="0.75" top="1" bottom="1" header="0.5" footer="0.5"/>
  <pageSetup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DI.ee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Märten</dc:creator>
  <cp:lastModifiedBy> </cp:lastModifiedBy>
  <dcterms:created xsi:type="dcterms:W3CDTF">2015-08-24T15:13:16Z</dcterms:created>
  <dcterms:modified xsi:type="dcterms:W3CDTF">2015-08-25T07:05:37Z</dcterms:modified>
</cp:coreProperties>
</file>