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710"/>
  </bookViews>
  <sheets>
    <sheet name="Leht1" sheetId="1" r:id="rId1"/>
  </sheets>
  <calcPr calcId="125725"/>
</workbook>
</file>

<file path=xl/calcChain.xml><?xml version="1.0" encoding="utf-8"?>
<calcChain xmlns="http://schemas.openxmlformats.org/spreadsheetml/2006/main">
  <c r="B66" i="1"/>
  <c r="I65"/>
  <c r="B65"/>
  <c r="I64"/>
  <c r="B64"/>
  <c r="B63"/>
  <c r="I62"/>
  <c r="B62"/>
  <c r="I61"/>
  <c r="B61"/>
  <c r="B60"/>
  <c r="I59"/>
  <c r="B59"/>
  <c r="I58"/>
  <c r="B58"/>
  <c r="B57"/>
  <c r="I56"/>
  <c r="B56"/>
  <c r="I55"/>
  <c r="B55"/>
  <c r="B54"/>
  <c r="I53"/>
  <c r="B53"/>
  <c r="I52"/>
  <c r="B52"/>
  <c r="B51"/>
  <c r="I50"/>
  <c r="B50"/>
  <c r="I49"/>
  <c r="B49"/>
  <c r="B48"/>
  <c r="I47"/>
  <c r="B47"/>
  <c r="I46"/>
  <c r="B46"/>
  <c r="B45"/>
  <c r="I44"/>
  <c r="B44"/>
  <c r="I43"/>
  <c r="B43"/>
  <c r="B42"/>
  <c r="I41"/>
  <c r="B41"/>
  <c r="I40"/>
  <c r="B40"/>
  <c r="B39"/>
  <c r="I38"/>
  <c r="B38"/>
  <c r="I37"/>
  <c r="B37"/>
  <c r="B36"/>
  <c r="I35"/>
  <c r="B35"/>
  <c r="I34"/>
  <c r="B34"/>
  <c r="B33"/>
  <c r="I32"/>
  <c r="B32"/>
  <c r="I31"/>
  <c r="B31"/>
  <c r="B30"/>
  <c r="I29"/>
  <c r="B29"/>
  <c r="I28"/>
  <c r="B28"/>
  <c r="B27"/>
  <c r="I26"/>
  <c r="B26"/>
  <c r="I25"/>
  <c r="B25"/>
  <c r="B24"/>
  <c r="I23"/>
  <c r="B23"/>
  <c r="I22"/>
  <c r="B22"/>
  <c r="B21"/>
  <c r="I20"/>
  <c r="B20"/>
  <c r="I19"/>
  <c r="B19"/>
  <c r="B18"/>
  <c r="I17"/>
  <c r="B17"/>
  <c r="I16"/>
  <c r="B16"/>
  <c r="B15"/>
  <c r="I14"/>
  <c r="B14"/>
  <c r="I13"/>
  <c r="B13"/>
  <c r="B12"/>
  <c r="I11"/>
  <c r="B11"/>
  <c r="I10"/>
  <c r="B10"/>
  <c r="B9"/>
  <c r="I8"/>
  <c r="B8"/>
  <c r="I7"/>
  <c r="H7"/>
  <c r="H8" s="1"/>
  <c r="B7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E3"/>
  <c r="G15" s="1"/>
  <c r="B2"/>
  <c r="D66" s="1"/>
  <c r="C20" l="1"/>
  <c r="E19"/>
  <c r="J8"/>
  <c r="K8" s="1"/>
  <c r="I15"/>
  <c r="B3"/>
  <c r="D10"/>
  <c r="F10" s="1"/>
  <c r="D11"/>
  <c r="F11" s="1"/>
  <c r="D12"/>
  <c r="F12" s="1"/>
  <c r="G12"/>
  <c r="I12" s="1"/>
  <c r="D16"/>
  <c r="F16" s="1"/>
  <c r="D17"/>
  <c r="F17" s="1"/>
  <c r="D18"/>
  <c r="F18" s="1"/>
  <c r="G18"/>
  <c r="I18" s="1"/>
  <c r="D20"/>
  <c r="G21"/>
  <c r="I21" s="1"/>
  <c r="D23"/>
  <c r="G24"/>
  <c r="I24" s="1"/>
  <c r="D26"/>
  <c r="G27"/>
  <c r="I27" s="1"/>
  <c r="D29"/>
  <c r="G30"/>
  <c r="I30" s="1"/>
  <c r="D32"/>
  <c r="G33"/>
  <c r="I33" s="1"/>
  <c r="D35"/>
  <c r="G36"/>
  <c r="I36" s="1"/>
  <c r="D38"/>
  <c r="G39"/>
  <c r="I39" s="1"/>
  <c r="D41"/>
  <c r="G42"/>
  <c r="I42" s="1"/>
  <c r="D44"/>
  <c r="G45"/>
  <c r="I45" s="1"/>
  <c r="D47"/>
  <c r="G48"/>
  <c r="I48" s="1"/>
  <c r="D50"/>
  <c r="G51"/>
  <c r="I51" s="1"/>
  <c r="D53"/>
  <c r="G54"/>
  <c r="I54" s="1"/>
  <c r="D56"/>
  <c r="G57"/>
  <c r="I57" s="1"/>
  <c r="D59"/>
  <c r="G60"/>
  <c r="I60" s="1"/>
  <c r="D62"/>
  <c r="G63"/>
  <c r="I63" s="1"/>
  <c r="D65"/>
  <c r="G66"/>
  <c r="I66" s="1"/>
  <c r="D7"/>
  <c r="F7" s="1"/>
  <c r="J7"/>
  <c r="K7" s="1"/>
  <c r="D8"/>
  <c r="F8" s="1"/>
  <c r="D9"/>
  <c r="F9" s="1"/>
  <c r="G9"/>
  <c r="I9" s="1"/>
  <c r="D13"/>
  <c r="F13" s="1"/>
  <c r="D14"/>
  <c r="F14" s="1"/>
  <c r="D15"/>
  <c r="F15" s="1"/>
  <c r="D19"/>
  <c r="F19" s="1"/>
  <c r="D21"/>
  <c r="D22"/>
  <c r="D24"/>
  <c r="D25"/>
  <c r="D27"/>
  <c r="D28"/>
  <c r="D30"/>
  <c r="D31"/>
  <c r="D33"/>
  <c r="D34"/>
  <c r="D36"/>
  <c r="D37"/>
  <c r="D39"/>
  <c r="D40"/>
  <c r="D42"/>
  <c r="D43"/>
  <c r="D45"/>
  <c r="D46"/>
  <c r="D48"/>
  <c r="D49"/>
  <c r="D51"/>
  <c r="D52"/>
  <c r="D54"/>
  <c r="D55"/>
  <c r="D57"/>
  <c r="D58"/>
  <c r="D60"/>
  <c r="D61"/>
  <c r="D63"/>
  <c r="D64"/>
  <c r="E20" l="1"/>
  <c r="C21"/>
  <c r="H9"/>
  <c r="H2"/>
  <c r="F20"/>
  <c r="H10" l="1"/>
  <c r="J9"/>
  <c r="K9" s="1"/>
  <c r="C22"/>
  <c r="E21"/>
  <c r="F21" s="1"/>
  <c r="C23" l="1"/>
  <c r="E22"/>
  <c r="F22" s="1"/>
  <c r="H11"/>
  <c r="J10"/>
  <c r="K10" s="1"/>
  <c r="H12" l="1"/>
  <c r="J11"/>
  <c r="K11" s="1"/>
  <c r="E23"/>
  <c r="F23" s="1"/>
  <c r="C24"/>
  <c r="C25" l="1"/>
  <c r="E24"/>
  <c r="F24" s="1"/>
  <c r="H13"/>
  <c r="J12"/>
  <c r="K12" s="1"/>
  <c r="H14" l="1"/>
  <c r="J13"/>
  <c r="K13" s="1"/>
  <c r="C26"/>
  <c r="E25"/>
  <c r="F25" s="1"/>
  <c r="E26" l="1"/>
  <c r="F26" s="1"/>
  <c r="C27"/>
  <c r="J14"/>
  <c r="K14" s="1"/>
  <c r="H15"/>
  <c r="H16" l="1"/>
  <c r="J15"/>
  <c r="K15" s="1"/>
  <c r="C28"/>
  <c r="E27"/>
  <c r="F27" s="1"/>
  <c r="C29" l="1"/>
  <c r="E28"/>
  <c r="F28" s="1"/>
  <c r="H17"/>
  <c r="J16"/>
  <c r="K16" s="1"/>
  <c r="H18" l="1"/>
  <c r="J17"/>
  <c r="K17" s="1"/>
  <c r="E29"/>
  <c r="F29" s="1"/>
  <c r="C30"/>
  <c r="J18" l="1"/>
  <c r="K18" s="1"/>
  <c r="H3" s="1"/>
  <c r="H19"/>
  <c r="C31"/>
  <c r="E30"/>
  <c r="F30" s="1"/>
  <c r="I2" s="1"/>
  <c r="C32" l="1"/>
  <c r="E31"/>
  <c r="F31" s="1"/>
  <c r="H20"/>
  <c r="J19"/>
  <c r="K19" s="1"/>
  <c r="H21" l="1"/>
  <c r="J20"/>
  <c r="K20" s="1"/>
  <c r="E32"/>
  <c r="F32" s="1"/>
  <c r="C33"/>
  <c r="J21" l="1"/>
  <c r="K21" s="1"/>
  <c r="H22"/>
  <c r="C34"/>
  <c r="E33"/>
  <c r="F33" s="1"/>
  <c r="C35" l="1"/>
  <c r="E34"/>
  <c r="F34" s="1"/>
  <c r="H23"/>
  <c r="J22"/>
  <c r="K22" s="1"/>
  <c r="H24" l="1"/>
  <c r="J23"/>
  <c r="K23" s="1"/>
  <c r="E35"/>
  <c r="F35" s="1"/>
  <c r="C36"/>
  <c r="C37" l="1"/>
  <c r="E36"/>
  <c r="F36" s="1"/>
  <c r="J24"/>
  <c r="K24" s="1"/>
  <c r="H25"/>
  <c r="C38" l="1"/>
  <c r="E37"/>
  <c r="F37" s="1"/>
  <c r="H26"/>
  <c r="J25"/>
  <c r="K25" s="1"/>
  <c r="H27" l="1"/>
  <c r="J26"/>
  <c r="K26" s="1"/>
  <c r="E38"/>
  <c r="F38" s="1"/>
  <c r="C39"/>
  <c r="C40" l="1"/>
  <c r="E39"/>
  <c r="F39" s="1"/>
  <c r="J27"/>
  <c r="K27" s="1"/>
  <c r="H28"/>
  <c r="H29" l="1"/>
  <c r="J28"/>
  <c r="K28" s="1"/>
  <c r="C41"/>
  <c r="E40"/>
  <c r="F40" s="1"/>
  <c r="E41" l="1"/>
  <c r="F41" s="1"/>
  <c r="C42"/>
  <c r="H30"/>
  <c r="J29"/>
  <c r="K29" s="1"/>
  <c r="J30" l="1"/>
  <c r="K30" s="1"/>
  <c r="I3" s="1"/>
  <c r="H31"/>
  <c r="C43"/>
  <c r="E42"/>
  <c r="F42" s="1"/>
  <c r="J2" s="1"/>
  <c r="C44" l="1"/>
  <c r="E43"/>
  <c r="F43" s="1"/>
  <c r="H32"/>
  <c r="J31"/>
  <c r="K31" s="1"/>
  <c r="H33" l="1"/>
  <c r="J32"/>
  <c r="K32" s="1"/>
  <c r="E44"/>
  <c r="F44" s="1"/>
  <c r="C45"/>
  <c r="C46" l="1"/>
  <c r="E45"/>
  <c r="F45" s="1"/>
  <c r="J33"/>
  <c r="K33" s="1"/>
  <c r="H34"/>
  <c r="H35" l="1"/>
  <c r="J34"/>
  <c r="K34" s="1"/>
  <c r="C47"/>
  <c r="E46"/>
  <c r="F46" s="1"/>
  <c r="E47" l="1"/>
  <c r="F47" s="1"/>
  <c r="C48"/>
  <c r="H36"/>
  <c r="J35"/>
  <c r="K35" s="1"/>
  <c r="J36" l="1"/>
  <c r="K36" s="1"/>
  <c r="H37"/>
  <c r="C49"/>
  <c r="E48"/>
  <c r="F48" s="1"/>
  <c r="C50" l="1"/>
  <c r="E49"/>
  <c r="F49" s="1"/>
  <c r="H38"/>
  <c r="J37"/>
  <c r="K37" s="1"/>
  <c r="H39" l="1"/>
  <c r="J38"/>
  <c r="K38" s="1"/>
  <c r="E50"/>
  <c r="F50" s="1"/>
  <c r="C51"/>
  <c r="J39" l="1"/>
  <c r="K39" s="1"/>
  <c r="H40"/>
  <c r="C52"/>
  <c r="E51"/>
  <c r="F51" s="1"/>
  <c r="H41" l="1"/>
  <c r="J40"/>
  <c r="K40" s="1"/>
  <c r="C53"/>
  <c r="E52"/>
  <c r="F52" s="1"/>
  <c r="E53" l="1"/>
  <c r="F53" s="1"/>
  <c r="C54"/>
  <c r="H42"/>
  <c r="J41"/>
  <c r="K41" s="1"/>
  <c r="C55" l="1"/>
  <c r="E54"/>
  <c r="F54" s="1"/>
  <c r="K2" s="1"/>
  <c r="J42"/>
  <c r="K42" s="1"/>
  <c r="J3" s="1"/>
  <c r="H43"/>
  <c r="H44" l="1"/>
  <c r="J43"/>
  <c r="K43" s="1"/>
  <c r="C56"/>
  <c r="E55"/>
  <c r="F55" s="1"/>
  <c r="E56" l="1"/>
  <c r="F56" s="1"/>
  <c r="C57"/>
  <c r="H45"/>
  <c r="J44"/>
  <c r="K44" s="1"/>
  <c r="C58" l="1"/>
  <c r="E57"/>
  <c r="F57" s="1"/>
  <c r="J45"/>
  <c r="K45" s="1"/>
  <c r="H46"/>
  <c r="H47" l="1"/>
  <c r="J46"/>
  <c r="K46" s="1"/>
  <c r="C59"/>
  <c r="E58"/>
  <c r="F58" s="1"/>
  <c r="E59" l="1"/>
  <c r="F59" s="1"/>
  <c r="C60"/>
  <c r="H48"/>
  <c r="J47"/>
  <c r="K47" s="1"/>
  <c r="C61" l="1"/>
  <c r="E60"/>
  <c r="F60" s="1"/>
  <c r="J48"/>
  <c r="K48" s="1"/>
  <c r="H49"/>
  <c r="H50" l="1"/>
  <c r="J49"/>
  <c r="K49" s="1"/>
  <c r="C62"/>
  <c r="E61"/>
  <c r="F61" s="1"/>
  <c r="E62" l="1"/>
  <c r="F62" s="1"/>
  <c r="C63"/>
  <c r="H51"/>
  <c r="J50"/>
  <c r="K50" s="1"/>
  <c r="C64" l="1"/>
  <c r="E63"/>
  <c r="F63" s="1"/>
  <c r="J51"/>
  <c r="K51" s="1"/>
  <c r="H52"/>
  <c r="H53" l="1"/>
  <c r="J52"/>
  <c r="K52" s="1"/>
  <c r="C65"/>
  <c r="E64"/>
  <c r="F64" s="1"/>
  <c r="E65" l="1"/>
  <c r="F65" s="1"/>
  <c r="C66"/>
  <c r="E66" s="1"/>
  <c r="F66" s="1"/>
  <c r="L2" s="1"/>
  <c r="H54"/>
  <c r="J53"/>
  <c r="K53" s="1"/>
  <c r="J54" l="1"/>
  <c r="K54" s="1"/>
  <c r="K3" s="1"/>
  <c r="H55"/>
  <c r="H56" l="1"/>
  <c r="J55"/>
  <c r="K55" s="1"/>
  <c r="H57" l="1"/>
  <c r="J56"/>
  <c r="K56" s="1"/>
  <c r="J57" l="1"/>
  <c r="K57" s="1"/>
  <c r="H58"/>
  <c r="H59" l="1"/>
  <c r="J58"/>
  <c r="K58" s="1"/>
  <c r="H60" l="1"/>
  <c r="J59"/>
  <c r="K59" s="1"/>
  <c r="J60" l="1"/>
  <c r="K60" s="1"/>
  <c r="H61"/>
  <c r="H62" l="1"/>
  <c r="J61"/>
  <c r="K61" s="1"/>
  <c r="H63" l="1"/>
  <c r="J62"/>
  <c r="K62" s="1"/>
  <c r="J63" l="1"/>
  <c r="K63" s="1"/>
  <c r="H64"/>
  <c r="H65" l="1"/>
  <c r="J64"/>
  <c r="K64" s="1"/>
  <c r="H66" l="1"/>
  <c r="J66" s="1"/>
  <c r="K66" s="1"/>
  <c r="J65"/>
  <c r="K65" s="1"/>
  <c r="L3" l="1"/>
</calcChain>
</file>

<file path=xl/comments1.xml><?xml version="1.0" encoding="utf-8"?>
<comments xmlns="http://schemas.openxmlformats.org/spreadsheetml/2006/main">
  <authors>
    <author xml:space="preserve"> </author>
  </authors>
  <commentList>
    <comment ref="D2" authorId="0">
      <text>
        <r>
          <rPr>
            <sz val="9"/>
            <color indexed="81"/>
            <rFont val="Tahoma"/>
            <family val="2"/>
          </rPr>
          <t>Siia sisesta igakuiselt säästetav ja Kasvukontole kantav summa!</t>
        </r>
      </text>
    </comment>
  </commentList>
</comments>
</file>

<file path=xl/sharedStrings.xml><?xml version="1.0" encoding="utf-8"?>
<sst xmlns="http://schemas.openxmlformats.org/spreadsheetml/2006/main" count="32" uniqueCount="29">
  <si>
    <t xml:space="preserve"> </t>
  </si>
  <si>
    <t>Tehingutasu</t>
  </si>
  <si>
    <t>Kuine haldustasu</t>
  </si>
  <si>
    <t>Igakuine investeering</t>
  </si>
  <si>
    <t>Kvartaalne investeering</t>
  </si>
  <si>
    <t>Tasud kokku</t>
  </si>
  <si>
    <t>2016</t>
  </si>
  <si>
    <t>2016-2017</t>
  </si>
  <si>
    <t>2016-2018</t>
  </si>
  <si>
    <t>2016-2019</t>
  </si>
  <si>
    <t>2016-2020</t>
  </si>
  <si>
    <t>LHV kasvukonto:</t>
  </si>
  <si>
    <t>MAX(0.05%*portfelli väärtus,1)*1.2</t>
  </si>
  <si>
    <t>-</t>
  </si>
  <si>
    <t>Kasvukonto:</t>
  </si>
  <si>
    <t>LHV tavakonto:</t>
  </si>
  <si>
    <t>MAX(0.025%*portfelli väärtus,2)*1.2</t>
  </si>
  <si>
    <t>Tavakonto:</t>
  </si>
  <si>
    <t>Kasvukonto</t>
  </si>
  <si>
    <t>Tavakonto</t>
  </si>
  <si>
    <t>Kuu</t>
  </si>
  <si>
    <t>Regulaarne investeering</t>
  </si>
  <si>
    <t>Portfelli soetusmaksumus</t>
  </si>
  <si>
    <t>Haldustasu</t>
  </si>
  <si>
    <t xml:space="preserve">Regulaarne investeering </t>
  </si>
  <si>
    <t xml:space="preserve">Portfelli soetusmaksumus </t>
  </si>
  <si>
    <t xml:space="preserve">Tehingutasu </t>
  </si>
  <si>
    <t xml:space="preserve">Haldustasu </t>
  </si>
  <si>
    <t xml:space="preserve">Tasud kokku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</si>
</sst>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10" fontId="0" fillId="0" borderId="0" xfId="1" applyNumberFormat="1" applyFont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 applyAlignment="1">
      <alignment horizontal="center" vertical="center"/>
    </xf>
  </cellXfs>
  <cellStyles count="2">
    <cellStyle name="Normaallaad" xfId="0" builtinId="0"/>
    <cellStyle name="Protsent" xfId="1" builtinId="5"/>
  </cellStyles>
  <dxfs count="26">
    <dxf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1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numFmt numFmtId="4" formatCode="#,##0.00"/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numFmt numFmtId="4" formatCode="#,##0.00"/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numFmt numFmtId="19" formatCode="m/d/yyyy"/>
    </dxf>
    <dxf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numFmt numFmtId="2" formatCode="0.00"/>
      <alignment horizontal="center" vertical="center" textRotation="0" wrapText="0" indent="0" relativeIndent="0" justifyLastLine="0" shrinkToFit="0" mergeCell="0" readingOrder="0"/>
    </dxf>
    <dxf>
      <numFmt numFmtId="2" formatCode="0.00"/>
      <alignment horizontal="center" vertical="center" textRotation="0" wrapText="0" indent="0" relativeIndent="0" justifyLastLine="0" shrinkToFit="0" mergeCell="0" readingOrder="0"/>
    </dxf>
    <dxf>
      <numFmt numFmtId="2" formatCode="0.00"/>
      <alignment horizontal="center" vertical="center" textRotation="0" wrapText="0" indent="0" relativeIndent="0" justifyLastLine="0" shrinkToFit="0" mergeCell="0" readingOrder="0"/>
    </dxf>
    <dxf>
      <numFmt numFmtId="2" formatCode="0.00"/>
      <alignment horizontal="center" vertical="center" textRotation="0" wrapText="0" indent="0" relativeIndent="0" justifyLastLine="0" shrinkToFit="0" mergeCell="0" readingOrder="0"/>
    </dxf>
    <dxf>
      <numFmt numFmtId="2" formatCode="0.00"/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1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1" indent="0" relativeIndent="0" justifyLastLine="0" shrinkToFit="0" mergeCell="0" readingOrder="0"/>
    </dxf>
    <dxf>
      <numFmt numFmtId="2" formatCode="0.00"/>
      <alignment horizontal="center" vertical="center" textRotation="0" wrapText="0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1" displayName="Tabel1" ref="A1:E3" totalsRowShown="0" headerRowDxfId="21">
  <tableColumns count="5">
    <tableColumn id="1" name=" "/>
    <tableColumn id="2" name="Tehingutasu" dataDxfId="25">
      <calculatedColumnFormula>11+0.3%*E2</calculatedColumnFormula>
    </tableColumn>
    <tableColumn id="3" name="Kuine haldustasu" dataDxfId="24"/>
    <tableColumn id="4" name="Igakuine investeering" dataDxfId="23"/>
    <tableColumn id="5" name="Kvartaalne investeering" dataDxfId="2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el2" displayName="Tabel2" ref="G1:L3" totalsRowShown="0" headerRowDxfId="14" dataDxfId="13">
  <tableColumns count="6">
    <tableColumn id="1" name="Tasud kokku" dataDxfId="20"/>
    <tableColumn id="2" name="2016" dataDxfId="19">
      <calculatedColumnFormula>SUM(K6:K17)</calculatedColumnFormula>
    </tableColumn>
    <tableColumn id="3" name="2016-2017" dataDxfId="18">
      <calculatedColumnFormula>SUM(K6:K29)</calculatedColumnFormula>
    </tableColumn>
    <tableColumn id="4" name="2016-2018" dataDxfId="17">
      <calculatedColumnFormula>SUM(K6:K41)</calculatedColumnFormula>
    </tableColumn>
    <tableColumn id="5" name="2016-2019" dataDxfId="16">
      <calculatedColumnFormula>SUM(K6:K53)</calculatedColumnFormula>
    </tableColumn>
    <tableColumn id="6" name="2016-2020" dataDxfId="15">
      <calculatedColumnFormula>SUM(K6:K65)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el3" displayName="Tabel3" ref="A6:K66" totalsRowShown="0" headerRowDxfId="1" dataDxfId="0">
  <tableColumns count="11">
    <tableColumn id="1" name="Kuu" dataDxfId="12"/>
    <tableColumn id="2" name="Regulaarne investeering" dataDxfId="11">
      <calculatedColumnFormula>$D$2</calculatedColumnFormula>
    </tableColumn>
    <tableColumn id="3" name="Portfelli soetusmaksumus" dataDxfId="10">
      <calculatedColumnFormula>C6+B7</calculatedColumnFormula>
    </tableColumn>
    <tableColumn id="4" name="Tehingutasu" dataDxfId="9">
      <calculatedColumnFormula>$B$2</calculatedColumnFormula>
    </tableColumn>
    <tableColumn id="5" name="Haldustasu" dataDxfId="8">
      <calculatedColumnFormula>MAX(0.05%*C7,1)*1.2</calculatedColumnFormula>
    </tableColumn>
    <tableColumn id="6" name="Tasud kokku" dataDxfId="7">
      <calculatedColumnFormula>SUM(D7:E7)</calculatedColumnFormula>
    </tableColumn>
    <tableColumn id="7" name="Regulaarne investeering " dataDxfId="6"/>
    <tableColumn id="8" name="Portfelli soetusmaksumus " dataDxfId="5">
      <calculatedColumnFormula>H6+G7</calculatedColumnFormula>
    </tableColumn>
    <tableColumn id="9" name="Tehingutasu " dataDxfId="4">
      <calculatedColumnFormula>IF(G7&gt;0,$B$3,0)</calculatedColumnFormula>
    </tableColumn>
    <tableColumn id="10" name="Haldustasu " dataDxfId="3">
      <calculatedColumnFormula>MAX(0.025%*H7,2)*1.2</calculatedColumnFormula>
    </tableColumn>
    <tableColumn id="11" name="Tasud kokku " dataDxfId="2">
      <calculatedColumnFormula>SUM(I7:J7)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workbookViewId="0">
      <selection activeCell="L6" sqref="L6"/>
    </sheetView>
  </sheetViews>
  <sheetFormatPr defaultRowHeight="15"/>
  <cols>
    <col min="1" max="1" width="15.7109375" bestFit="1" customWidth="1"/>
    <col min="2" max="2" width="15.42578125" style="3" customWidth="1"/>
    <col min="3" max="3" width="19.42578125" style="3" customWidth="1"/>
    <col min="4" max="4" width="13" style="3" customWidth="1"/>
    <col min="5" max="5" width="14.5703125" style="3" customWidth="1"/>
    <col min="6" max="6" width="14" style="3" customWidth="1"/>
    <col min="7" max="7" width="14.7109375" style="3" customWidth="1"/>
    <col min="8" max="8" width="17" style="3" customWidth="1"/>
    <col min="9" max="9" width="14" style="3" customWidth="1"/>
    <col min="10" max="10" width="12.7109375" style="3" customWidth="1"/>
    <col min="11" max="11" width="13.85546875" style="3" customWidth="1"/>
    <col min="12" max="13" width="11.85546875" customWidth="1"/>
  </cols>
  <sheetData>
    <row r="1" spans="1:12" ht="30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</row>
    <row r="2" spans="1:12" ht="30">
      <c r="A2" t="s">
        <v>11</v>
      </c>
      <c r="B2" s="4">
        <f>MAX(2,1%*D2)</f>
        <v>5</v>
      </c>
      <c r="C2" s="1" t="s">
        <v>12</v>
      </c>
      <c r="D2" s="5">
        <v>500</v>
      </c>
      <c r="E2" s="3" t="s">
        <v>13</v>
      </c>
      <c r="G2" s="3" t="s">
        <v>14</v>
      </c>
      <c r="H2" s="4">
        <f>SUM(F7:F18)</f>
        <v>60</v>
      </c>
      <c r="I2" s="4">
        <f>SUM(F7:F30)</f>
        <v>186.6</v>
      </c>
      <c r="J2" s="4">
        <f>SUM(F7:F42)</f>
        <v>356.40000000000003</v>
      </c>
      <c r="K2" s="4">
        <f>SUM(F7:F54)</f>
        <v>569.4</v>
      </c>
      <c r="L2" s="4">
        <f>SUM(F7:F66)</f>
        <v>825.6</v>
      </c>
    </row>
    <row r="3" spans="1:12" ht="30">
      <c r="A3" t="s">
        <v>15</v>
      </c>
      <c r="B3" s="4">
        <f>11+0.3%*E3</f>
        <v>15.5</v>
      </c>
      <c r="C3" s="1" t="s">
        <v>16</v>
      </c>
      <c r="D3" s="3" t="s">
        <v>13</v>
      </c>
      <c r="E3" s="3">
        <f>3*D2</f>
        <v>1500</v>
      </c>
      <c r="G3" s="3" t="s">
        <v>17</v>
      </c>
      <c r="H3" s="4">
        <f>SUM(K7:K18)</f>
        <v>90.800000000000011</v>
      </c>
      <c r="I3" s="4">
        <f>SUM(K7:K30)</f>
        <v>185.95000000000002</v>
      </c>
      <c r="J3" s="4">
        <f>SUM(K7:K42)</f>
        <v>301.05</v>
      </c>
      <c r="K3" s="4">
        <f>SUM(K7:K54)</f>
        <v>437.75000000000006</v>
      </c>
      <c r="L3" s="4">
        <f>SUM(K7:K66)</f>
        <v>596.04999999999984</v>
      </c>
    </row>
    <row r="5" spans="1:12" ht="15.75" thickBot="1">
      <c r="A5" s="6"/>
      <c r="B5" s="7" t="s">
        <v>18</v>
      </c>
      <c r="C5" s="8"/>
      <c r="D5" s="8"/>
      <c r="E5" s="8"/>
      <c r="F5" s="9"/>
      <c r="G5" s="7" t="s">
        <v>19</v>
      </c>
      <c r="H5" s="8"/>
      <c r="I5" s="8"/>
      <c r="J5" s="8"/>
      <c r="K5" s="9"/>
    </row>
    <row r="6" spans="1:12" ht="45" customHeight="1" thickTop="1">
      <c r="A6" t="s">
        <v>20</v>
      </c>
      <c r="B6" s="1" t="s">
        <v>21</v>
      </c>
      <c r="C6" s="1" t="s">
        <v>22</v>
      </c>
      <c r="D6" s="1" t="s">
        <v>1</v>
      </c>
      <c r="E6" s="1" t="s">
        <v>23</v>
      </c>
      <c r="F6" s="1" t="s">
        <v>5</v>
      </c>
      <c r="G6" s="1" t="s">
        <v>24</v>
      </c>
      <c r="H6" s="1" t="s">
        <v>25</v>
      </c>
      <c r="I6" s="1" t="s">
        <v>26</v>
      </c>
      <c r="J6" s="1" t="s">
        <v>27</v>
      </c>
      <c r="K6" s="1" t="s">
        <v>28</v>
      </c>
    </row>
    <row r="7" spans="1:12">
      <c r="A7" s="10">
        <v>42400</v>
      </c>
      <c r="B7" s="3">
        <f>$D$2</f>
        <v>500</v>
      </c>
      <c r="C7" s="11">
        <f>B7</f>
        <v>500</v>
      </c>
      <c r="D7" s="3">
        <f>$B$2</f>
        <v>5</v>
      </c>
      <c r="E7" s="3">
        <v>0</v>
      </c>
      <c r="F7" s="3">
        <f>SUM(D7:E7)</f>
        <v>5</v>
      </c>
      <c r="G7" s="3">
        <v>0</v>
      </c>
      <c r="H7" s="11">
        <f>G7</f>
        <v>0</v>
      </c>
      <c r="I7" s="3">
        <f>IF(G7&gt;0,$B$3,0)</f>
        <v>0</v>
      </c>
      <c r="J7" s="3">
        <f>MAX(0.025%*H7,2)*1.2</f>
        <v>2.4</v>
      </c>
      <c r="K7" s="3">
        <f>SUM(I7:J7)</f>
        <v>2.4</v>
      </c>
    </row>
    <row r="8" spans="1:12">
      <c r="A8" s="10">
        <v>42429</v>
      </c>
      <c r="B8" s="3">
        <f t="shared" ref="B8:B66" si="0">$D$2</f>
        <v>500</v>
      </c>
      <c r="C8" s="11">
        <f>(C7+B8)</f>
        <v>1000</v>
      </c>
      <c r="D8" s="3">
        <f t="shared" ref="D8:D66" si="1">$B$2</f>
        <v>5</v>
      </c>
      <c r="E8" s="3">
        <v>0</v>
      </c>
      <c r="F8" s="3">
        <f t="shared" ref="F8:F42" si="2">SUM(D8:E8)</f>
        <v>5</v>
      </c>
      <c r="G8" s="3">
        <v>0</v>
      </c>
      <c r="H8" s="11">
        <f>(H7+G8)</f>
        <v>0</v>
      </c>
      <c r="I8" s="3">
        <f t="shared" ref="I8:I66" si="3">IF(G8&gt;0,$B$3,0)</f>
        <v>0</v>
      </c>
      <c r="J8" s="3">
        <f t="shared" ref="J8:J66" si="4">MAX(0.025%*H8,2)*1.2</f>
        <v>2.4</v>
      </c>
      <c r="K8" s="3">
        <f t="shared" ref="K8:K66" si="5">SUM(I8:J8)</f>
        <v>2.4</v>
      </c>
    </row>
    <row r="9" spans="1:12">
      <c r="A9" s="10">
        <v>42460</v>
      </c>
      <c r="B9" s="3">
        <f t="shared" si="0"/>
        <v>500</v>
      </c>
      <c r="C9" s="11">
        <f t="shared" ref="C9:C66" si="6">(C8+B9)</f>
        <v>1500</v>
      </c>
      <c r="D9" s="3">
        <f t="shared" si="1"/>
        <v>5</v>
      </c>
      <c r="E9" s="3">
        <v>0</v>
      </c>
      <c r="F9" s="3">
        <f t="shared" si="2"/>
        <v>5</v>
      </c>
      <c r="G9" s="3">
        <f>$E$3</f>
        <v>1500</v>
      </c>
      <c r="H9" s="11">
        <f t="shared" ref="H9:H66" si="7">(H8+G9)</f>
        <v>1500</v>
      </c>
      <c r="I9" s="3">
        <f t="shared" si="3"/>
        <v>15.5</v>
      </c>
      <c r="J9" s="3">
        <f t="shared" si="4"/>
        <v>2.4</v>
      </c>
      <c r="K9" s="3">
        <f t="shared" si="5"/>
        <v>17.899999999999999</v>
      </c>
    </row>
    <row r="10" spans="1:12">
      <c r="A10" s="10">
        <v>42490</v>
      </c>
      <c r="B10" s="3">
        <f t="shared" si="0"/>
        <v>500</v>
      </c>
      <c r="C10" s="11">
        <f t="shared" si="6"/>
        <v>2000</v>
      </c>
      <c r="D10" s="3">
        <f t="shared" si="1"/>
        <v>5</v>
      </c>
      <c r="E10" s="3">
        <v>0</v>
      </c>
      <c r="F10" s="3">
        <f t="shared" si="2"/>
        <v>5</v>
      </c>
      <c r="G10" s="3">
        <v>0</v>
      </c>
      <c r="H10" s="11">
        <f t="shared" si="7"/>
        <v>1500</v>
      </c>
      <c r="I10" s="3">
        <f t="shared" si="3"/>
        <v>0</v>
      </c>
      <c r="J10" s="3">
        <f t="shared" si="4"/>
        <v>2.4</v>
      </c>
      <c r="K10" s="3">
        <f t="shared" si="5"/>
        <v>2.4</v>
      </c>
    </row>
    <row r="11" spans="1:12">
      <c r="A11" s="10">
        <v>42521</v>
      </c>
      <c r="B11" s="3">
        <f t="shared" si="0"/>
        <v>500</v>
      </c>
      <c r="C11" s="11">
        <f t="shared" si="6"/>
        <v>2500</v>
      </c>
      <c r="D11" s="3">
        <f t="shared" si="1"/>
        <v>5</v>
      </c>
      <c r="E11" s="3">
        <v>0</v>
      </c>
      <c r="F11" s="3">
        <f t="shared" si="2"/>
        <v>5</v>
      </c>
      <c r="G11" s="3">
        <v>0</v>
      </c>
      <c r="H11" s="11">
        <f t="shared" si="7"/>
        <v>1500</v>
      </c>
      <c r="I11" s="3">
        <f t="shared" si="3"/>
        <v>0</v>
      </c>
      <c r="J11" s="3">
        <f t="shared" si="4"/>
        <v>2.4</v>
      </c>
      <c r="K11" s="3">
        <f t="shared" si="5"/>
        <v>2.4</v>
      </c>
    </row>
    <row r="12" spans="1:12">
      <c r="A12" s="10">
        <v>42551</v>
      </c>
      <c r="B12" s="3">
        <f t="shared" si="0"/>
        <v>500</v>
      </c>
      <c r="C12" s="11">
        <f t="shared" si="6"/>
        <v>3000</v>
      </c>
      <c r="D12" s="3">
        <f t="shared" si="1"/>
        <v>5</v>
      </c>
      <c r="E12" s="3">
        <v>0</v>
      </c>
      <c r="F12" s="3">
        <f t="shared" si="2"/>
        <v>5</v>
      </c>
      <c r="G12" s="3">
        <f>$E$3</f>
        <v>1500</v>
      </c>
      <c r="H12" s="11">
        <f t="shared" si="7"/>
        <v>3000</v>
      </c>
      <c r="I12" s="3">
        <f t="shared" si="3"/>
        <v>15.5</v>
      </c>
      <c r="J12" s="3">
        <f t="shared" si="4"/>
        <v>2.4</v>
      </c>
      <c r="K12" s="3">
        <f t="shared" si="5"/>
        <v>17.899999999999999</v>
      </c>
    </row>
    <row r="13" spans="1:12">
      <c r="A13" s="10">
        <v>42582</v>
      </c>
      <c r="B13" s="3">
        <f t="shared" si="0"/>
        <v>500</v>
      </c>
      <c r="C13" s="11">
        <f t="shared" si="6"/>
        <v>3500</v>
      </c>
      <c r="D13" s="3">
        <f t="shared" si="1"/>
        <v>5</v>
      </c>
      <c r="E13" s="3">
        <v>0</v>
      </c>
      <c r="F13" s="3">
        <f t="shared" si="2"/>
        <v>5</v>
      </c>
      <c r="G13" s="3">
        <v>0</v>
      </c>
      <c r="H13" s="11">
        <f t="shared" si="7"/>
        <v>3000</v>
      </c>
      <c r="I13" s="3">
        <f t="shared" si="3"/>
        <v>0</v>
      </c>
      <c r="J13" s="3">
        <f t="shared" si="4"/>
        <v>2.4</v>
      </c>
      <c r="K13" s="3">
        <f t="shared" si="5"/>
        <v>2.4</v>
      </c>
    </row>
    <row r="14" spans="1:12">
      <c r="A14" s="10">
        <v>42613</v>
      </c>
      <c r="B14" s="3">
        <f t="shared" si="0"/>
        <v>500</v>
      </c>
      <c r="C14" s="11">
        <f t="shared" si="6"/>
        <v>4000</v>
      </c>
      <c r="D14" s="3">
        <f t="shared" si="1"/>
        <v>5</v>
      </c>
      <c r="E14" s="3">
        <v>0</v>
      </c>
      <c r="F14" s="3">
        <f t="shared" si="2"/>
        <v>5</v>
      </c>
      <c r="G14" s="3">
        <v>0</v>
      </c>
      <c r="H14" s="11">
        <f t="shared" si="7"/>
        <v>3000</v>
      </c>
      <c r="I14" s="3">
        <f t="shared" si="3"/>
        <v>0</v>
      </c>
      <c r="J14" s="3">
        <f t="shared" si="4"/>
        <v>2.4</v>
      </c>
      <c r="K14" s="3">
        <f t="shared" si="5"/>
        <v>2.4</v>
      </c>
    </row>
    <row r="15" spans="1:12">
      <c r="A15" s="10">
        <v>42643</v>
      </c>
      <c r="B15" s="3">
        <f t="shared" si="0"/>
        <v>500</v>
      </c>
      <c r="C15" s="11">
        <f t="shared" si="6"/>
        <v>4500</v>
      </c>
      <c r="D15" s="3">
        <f t="shared" si="1"/>
        <v>5</v>
      </c>
      <c r="E15" s="3">
        <v>0</v>
      </c>
      <c r="F15" s="3">
        <f t="shared" si="2"/>
        <v>5</v>
      </c>
      <c r="G15" s="3">
        <f>$E$3</f>
        <v>1500</v>
      </c>
      <c r="H15" s="11">
        <f t="shared" si="7"/>
        <v>4500</v>
      </c>
      <c r="I15" s="3">
        <f t="shared" si="3"/>
        <v>15.5</v>
      </c>
      <c r="J15" s="3">
        <f t="shared" si="4"/>
        <v>2.4</v>
      </c>
      <c r="K15" s="3">
        <f t="shared" si="5"/>
        <v>17.899999999999999</v>
      </c>
    </row>
    <row r="16" spans="1:12">
      <c r="A16" s="10">
        <v>42674</v>
      </c>
      <c r="B16" s="3">
        <f t="shared" si="0"/>
        <v>500</v>
      </c>
      <c r="C16" s="11">
        <f t="shared" si="6"/>
        <v>5000</v>
      </c>
      <c r="D16" s="3">
        <f t="shared" si="1"/>
        <v>5</v>
      </c>
      <c r="E16" s="3">
        <v>0</v>
      </c>
      <c r="F16" s="3">
        <f t="shared" si="2"/>
        <v>5</v>
      </c>
      <c r="G16" s="3">
        <v>0</v>
      </c>
      <c r="H16" s="11">
        <f t="shared" si="7"/>
        <v>4500</v>
      </c>
      <c r="I16" s="3">
        <f t="shared" si="3"/>
        <v>0</v>
      </c>
      <c r="J16" s="3">
        <f t="shared" si="4"/>
        <v>2.4</v>
      </c>
      <c r="K16" s="3">
        <f t="shared" si="5"/>
        <v>2.4</v>
      </c>
    </row>
    <row r="17" spans="1:11">
      <c r="A17" s="10">
        <v>42704</v>
      </c>
      <c r="B17" s="3">
        <f t="shared" si="0"/>
        <v>500</v>
      </c>
      <c r="C17" s="11">
        <f t="shared" si="6"/>
        <v>5500</v>
      </c>
      <c r="D17" s="3">
        <f t="shared" si="1"/>
        <v>5</v>
      </c>
      <c r="E17" s="3">
        <v>0</v>
      </c>
      <c r="F17" s="3">
        <f t="shared" si="2"/>
        <v>5</v>
      </c>
      <c r="G17" s="3">
        <v>0</v>
      </c>
      <c r="H17" s="11">
        <f t="shared" si="7"/>
        <v>4500</v>
      </c>
      <c r="I17" s="3">
        <f t="shared" si="3"/>
        <v>0</v>
      </c>
      <c r="J17" s="3">
        <f t="shared" si="4"/>
        <v>2.4</v>
      </c>
      <c r="K17" s="3">
        <f t="shared" si="5"/>
        <v>2.4</v>
      </c>
    </row>
    <row r="18" spans="1:11">
      <c r="A18" s="10">
        <v>42735</v>
      </c>
      <c r="B18" s="3">
        <f t="shared" si="0"/>
        <v>500</v>
      </c>
      <c r="C18" s="11">
        <f t="shared" si="6"/>
        <v>6000</v>
      </c>
      <c r="D18" s="3">
        <f t="shared" si="1"/>
        <v>5</v>
      </c>
      <c r="E18" s="3">
        <v>0</v>
      </c>
      <c r="F18" s="3">
        <f t="shared" si="2"/>
        <v>5</v>
      </c>
      <c r="G18" s="3">
        <f>$E$3</f>
        <v>1500</v>
      </c>
      <c r="H18" s="11">
        <f t="shared" si="7"/>
        <v>6000</v>
      </c>
      <c r="I18" s="3">
        <f t="shared" si="3"/>
        <v>15.5</v>
      </c>
      <c r="J18" s="3">
        <f t="shared" si="4"/>
        <v>2.4</v>
      </c>
      <c r="K18" s="3">
        <f t="shared" si="5"/>
        <v>17.899999999999999</v>
      </c>
    </row>
    <row r="19" spans="1:11">
      <c r="A19" s="10">
        <v>42766</v>
      </c>
      <c r="B19" s="3">
        <f t="shared" si="0"/>
        <v>500</v>
      </c>
      <c r="C19" s="11">
        <f t="shared" si="6"/>
        <v>6500</v>
      </c>
      <c r="D19" s="3">
        <f t="shared" si="1"/>
        <v>5</v>
      </c>
      <c r="E19" s="11">
        <f>MAX(0.05%*C19,1)*1.2</f>
        <v>3.9</v>
      </c>
      <c r="F19" s="11">
        <f t="shared" si="2"/>
        <v>8.9</v>
      </c>
      <c r="G19" s="3">
        <v>0</v>
      </c>
      <c r="H19" s="11">
        <f t="shared" si="7"/>
        <v>6000</v>
      </c>
      <c r="I19" s="3">
        <f t="shared" si="3"/>
        <v>0</v>
      </c>
      <c r="J19" s="3">
        <f t="shared" si="4"/>
        <v>2.4</v>
      </c>
      <c r="K19" s="3">
        <f t="shared" si="5"/>
        <v>2.4</v>
      </c>
    </row>
    <row r="20" spans="1:11">
      <c r="A20" s="10">
        <v>42794</v>
      </c>
      <c r="B20" s="3">
        <f t="shared" si="0"/>
        <v>500</v>
      </c>
      <c r="C20" s="11">
        <f t="shared" si="6"/>
        <v>7000</v>
      </c>
      <c r="D20" s="3">
        <f t="shared" si="1"/>
        <v>5</v>
      </c>
      <c r="E20" s="11">
        <f t="shared" ref="E20:E66" si="8">MAX(0.05%*C20,1)*1.2</f>
        <v>4.2</v>
      </c>
      <c r="F20" s="11">
        <f t="shared" si="2"/>
        <v>9.1999999999999993</v>
      </c>
      <c r="G20" s="3">
        <v>0</v>
      </c>
      <c r="H20" s="11">
        <f t="shared" si="7"/>
        <v>6000</v>
      </c>
      <c r="I20" s="3">
        <f t="shared" si="3"/>
        <v>0</v>
      </c>
      <c r="J20" s="3">
        <f t="shared" si="4"/>
        <v>2.4</v>
      </c>
      <c r="K20" s="3">
        <f t="shared" si="5"/>
        <v>2.4</v>
      </c>
    </row>
    <row r="21" spans="1:11">
      <c r="A21" s="10">
        <v>42825</v>
      </c>
      <c r="B21" s="3">
        <f t="shared" si="0"/>
        <v>500</v>
      </c>
      <c r="C21" s="11">
        <f t="shared" si="6"/>
        <v>7500</v>
      </c>
      <c r="D21" s="3">
        <f t="shared" si="1"/>
        <v>5</v>
      </c>
      <c r="E21" s="11">
        <f t="shared" si="8"/>
        <v>4.5</v>
      </c>
      <c r="F21" s="11">
        <f t="shared" si="2"/>
        <v>9.5</v>
      </c>
      <c r="G21" s="3">
        <f>$E$3</f>
        <v>1500</v>
      </c>
      <c r="H21" s="11">
        <f t="shared" si="7"/>
        <v>7500</v>
      </c>
      <c r="I21" s="3">
        <f t="shared" si="3"/>
        <v>15.5</v>
      </c>
      <c r="J21" s="3">
        <f t="shared" si="4"/>
        <v>2.4</v>
      </c>
      <c r="K21" s="3">
        <f t="shared" si="5"/>
        <v>17.899999999999999</v>
      </c>
    </row>
    <row r="22" spans="1:11">
      <c r="A22" s="10">
        <v>42855</v>
      </c>
      <c r="B22" s="3">
        <f t="shared" si="0"/>
        <v>500</v>
      </c>
      <c r="C22" s="11">
        <f t="shared" si="6"/>
        <v>8000</v>
      </c>
      <c r="D22" s="3">
        <f t="shared" si="1"/>
        <v>5</v>
      </c>
      <c r="E22" s="11">
        <f t="shared" si="8"/>
        <v>4.8</v>
      </c>
      <c r="F22" s="11">
        <f t="shared" si="2"/>
        <v>9.8000000000000007</v>
      </c>
      <c r="G22" s="3">
        <v>0</v>
      </c>
      <c r="H22" s="11">
        <f t="shared" si="7"/>
        <v>7500</v>
      </c>
      <c r="I22" s="3">
        <f t="shared" si="3"/>
        <v>0</v>
      </c>
      <c r="J22" s="3">
        <f t="shared" si="4"/>
        <v>2.4</v>
      </c>
      <c r="K22" s="3">
        <f t="shared" si="5"/>
        <v>2.4</v>
      </c>
    </row>
    <row r="23" spans="1:11">
      <c r="A23" s="10">
        <v>42886</v>
      </c>
      <c r="B23" s="3">
        <f t="shared" si="0"/>
        <v>500</v>
      </c>
      <c r="C23" s="11">
        <f t="shared" si="6"/>
        <v>8500</v>
      </c>
      <c r="D23" s="3">
        <f t="shared" si="1"/>
        <v>5</v>
      </c>
      <c r="E23" s="11">
        <f t="shared" si="8"/>
        <v>5.0999999999999996</v>
      </c>
      <c r="F23" s="11">
        <f t="shared" si="2"/>
        <v>10.1</v>
      </c>
      <c r="G23" s="3">
        <v>0</v>
      </c>
      <c r="H23" s="11">
        <f t="shared" si="7"/>
        <v>7500</v>
      </c>
      <c r="I23" s="3">
        <f t="shared" si="3"/>
        <v>0</v>
      </c>
      <c r="J23" s="3">
        <f t="shared" si="4"/>
        <v>2.4</v>
      </c>
      <c r="K23" s="3">
        <f t="shared" si="5"/>
        <v>2.4</v>
      </c>
    </row>
    <row r="24" spans="1:11">
      <c r="A24" s="10">
        <v>42916</v>
      </c>
      <c r="B24" s="3">
        <f t="shared" si="0"/>
        <v>500</v>
      </c>
      <c r="C24" s="11">
        <f t="shared" si="6"/>
        <v>9000</v>
      </c>
      <c r="D24" s="3">
        <f t="shared" si="1"/>
        <v>5</v>
      </c>
      <c r="E24" s="11">
        <f t="shared" si="8"/>
        <v>5.3999999999999995</v>
      </c>
      <c r="F24" s="11">
        <f t="shared" si="2"/>
        <v>10.399999999999999</v>
      </c>
      <c r="G24" s="3">
        <f>$E$3</f>
        <v>1500</v>
      </c>
      <c r="H24" s="11">
        <f t="shared" si="7"/>
        <v>9000</v>
      </c>
      <c r="I24" s="3">
        <f t="shared" si="3"/>
        <v>15.5</v>
      </c>
      <c r="J24" s="11">
        <f t="shared" si="4"/>
        <v>2.6999999999999997</v>
      </c>
      <c r="K24" s="11">
        <f t="shared" si="5"/>
        <v>18.2</v>
      </c>
    </row>
    <row r="25" spans="1:11">
      <c r="A25" s="10">
        <v>42947</v>
      </c>
      <c r="B25" s="3">
        <f t="shared" si="0"/>
        <v>500</v>
      </c>
      <c r="C25" s="11">
        <f t="shared" si="6"/>
        <v>9500</v>
      </c>
      <c r="D25" s="3">
        <f t="shared" si="1"/>
        <v>5</v>
      </c>
      <c r="E25" s="11">
        <f t="shared" si="8"/>
        <v>5.7</v>
      </c>
      <c r="F25" s="11">
        <f t="shared" si="2"/>
        <v>10.7</v>
      </c>
      <c r="G25" s="3">
        <v>0</v>
      </c>
      <c r="H25" s="11">
        <f t="shared" si="7"/>
        <v>9000</v>
      </c>
      <c r="I25" s="3">
        <f t="shared" si="3"/>
        <v>0</v>
      </c>
      <c r="J25" s="11">
        <f t="shared" si="4"/>
        <v>2.6999999999999997</v>
      </c>
      <c r="K25" s="11">
        <f t="shared" si="5"/>
        <v>2.6999999999999997</v>
      </c>
    </row>
    <row r="26" spans="1:11">
      <c r="A26" s="10">
        <v>42978</v>
      </c>
      <c r="B26" s="3">
        <f t="shared" si="0"/>
        <v>500</v>
      </c>
      <c r="C26" s="11">
        <f t="shared" si="6"/>
        <v>10000</v>
      </c>
      <c r="D26" s="3">
        <f t="shared" si="1"/>
        <v>5</v>
      </c>
      <c r="E26" s="11">
        <f t="shared" si="8"/>
        <v>6</v>
      </c>
      <c r="F26" s="11">
        <f t="shared" si="2"/>
        <v>11</v>
      </c>
      <c r="G26" s="3">
        <v>0</v>
      </c>
      <c r="H26" s="11">
        <f t="shared" si="7"/>
        <v>9000</v>
      </c>
      <c r="I26" s="3">
        <f t="shared" si="3"/>
        <v>0</v>
      </c>
      <c r="J26" s="11">
        <f t="shared" si="4"/>
        <v>2.6999999999999997</v>
      </c>
      <c r="K26" s="11">
        <f t="shared" si="5"/>
        <v>2.6999999999999997</v>
      </c>
    </row>
    <row r="27" spans="1:11">
      <c r="A27" s="10">
        <v>43008</v>
      </c>
      <c r="B27" s="3">
        <f t="shared" si="0"/>
        <v>500</v>
      </c>
      <c r="C27" s="11">
        <f t="shared" si="6"/>
        <v>10500</v>
      </c>
      <c r="D27" s="3">
        <f t="shared" si="1"/>
        <v>5</v>
      </c>
      <c r="E27" s="11">
        <f t="shared" si="8"/>
        <v>6.3</v>
      </c>
      <c r="F27" s="11">
        <f t="shared" si="2"/>
        <v>11.3</v>
      </c>
      <c r="G27" s="3">
        <f>$E$3</f>
        <v>1500</v>
      </c>
      <c r="H27" s="11">
        <f t="shared" si="7"/>
        <v>10500</v>
      </c>
      <c r="I27" s="3">
        <f t="shared" si="3"/>
        <v>15.5</v>
      </c>
      <c r="J27" s="11">
        <f t="shared" si="4"/>
        <v>3.15</v>
      </c>
      <c r="K27" s="11">
        <f t="shared" si="5"/>
        <v>18.649999999999999</v>
      </c>
    </row>
    <row r="28" spans="1:11">
      <c r="A28" s="10">
        <v>43039</v>
      </c>
      <c r="B28" s="3">
        <f t="shared" si="0"/>
        <v>500</v>
      </c>
      <c r="C28" s="11">
        <f t="shared" si="6"/>
        <v>11000</v>
      </c>
      <c r="D28" s="3">
        <f t="shared" si="1"/>
        <v>5</v>
      </c>
      <c r="E28" s="11">
        <f t="shared" si="8"/>
        <v>6.6</v>
      </c>
      <c r="F28" s="11">
        <f t="shared" si="2"/>
        <v>11.6</v>
      </c>
      <c r="G28" s="3">
        <v>0</v>
      </c>
      <c r="H28" s="11">
        <f t="shared" si="7"/>
        <v>10500</v>
      </c>
      <c r="I28" s="3">
        <f t="shared" si="3"/>
        <v>0</v>
      </c>
      <c r="J28" s="11">
        <f t="shared" si="4"/>
        <v>3.15</v>
      </c>
      <c r="K28" s="11">
        <f t="shared" si="5"/>
        <v>3.15</v>
      </c>
    </row>
    <row r="29" spans="1:11">
      <c r="A29" s="10">
        <v>43069</v>
      </c>
      <c r="B29" s="3">
        <f t="shared" si="0"/>
        <v>500</v>
      </c>
      <c r="C29" s="11">
        <f t="shared" si="6"/>
        <v>11500</v>
      </c>
      <c r="D29" s="3">
        <f t="shared" si="1"/>
        <v>5</v>
      </c>
      <c r="E29" s="11">
        <f t="shared" si="8"/>
        <v>6.8999999999999995</v>
      </c>
      <c r="F29" s="11">
        <f t="shared" si="2"/>
        <v>11.899999999999999</v>
      </c>
      <c r="G29" s="3">
        <v>0</v>
      </c>
      <c r="H29" s="11">
        <f t="shared" si="7"/>
        <v>10500</v>
      </c>
      <c r="I29" s="3">
        <f t="shared" si="3"/>
        <v>0</v>
      </c>
      <c r="J29" s="11">
        <f t="shared" si="4"/>
        <v>3.15</v>
      </c>
      <c r="K29" s="11">
        <f t="shared" si="5"/>
        <v>3.15</v>
      </c>
    </row>
    <row r="30" spans="1:11">
      <c r="A30" s="10">
        <v>43100</v>
      </c>
      <c r="B30" s="3">
        <f t="shared" si="0"/>
        <v>500</v>
      </c>
      <c r="C30" s="11">
        <f t="shared" si="6"/>
        <v>12000</v>
      </c>
      <c r="D30" s="3">
        <f t="shared" si="1"/>
        <v>5</v>
      </c>
      <c r="E30" s="11">
        <f t="shared" si="8"/>
        <v>7.1999999999999993</v>
      </c>
      <c r="F30" s="11">
        <f t="shared" si="2"/>
        <v>12.2</v>
      </c>
      <c r="G30" s="3">
        <f>$E$3</f>
        <v>1500</v>
      </c>
      <c r="H30" s="11">
        <f t="shared" si="7"/>
        <v>12000</v>
      </c>
      <c r="I30" s="3">
        <f t="shared" si="3"/>
        <v>15.5</v>
      </c>
      <c r="J30" s="11">
        <f t="shared" si="4"/>
        <v>3.5999999999999996</v>
      </c>
      <c r="K30" s="11">
        <f t="shared" si="5"/>
        <v>19.100000000000001</v>
      </c>
    </row>
    <row r="31" spans="1:11">
      <c r="A31" s="10">
        <v>43131</v>
      </c>
      <c r="B31" s="3">
        <f t="shared" si="0"/>
        <v>500</v>
      </c>
      <c r="C31" s="11">
        <f t="shared" si="6"/>
        <v>12500</v>
      </c>
      <c r="D31" s="3">
        <f t="shared" si="1"/>
        <v>5</v>
      </c>
      <c r="E31" s="11">
        <f t="shared" si="8"/>
        <v>7.5</v>
      </c>
      <c r="F31" s="11">
        <f t="shared" si="2"/>
        <v>12.5</v>
      </c>
      <c r="G31" s="3">
        <v>0</v>
      </c>
      <c r="H31" s="11">
        <f t="shared" si="7"/>
        <v>12000</v>
      </c>
      <c r="I31" s="3">
        <f t="shared" si="3"/>
        <v>0</v>
      </c>
      <c r="J31" s="11">
        <f t="shared" si="4"/>
        <v>3.5999999999999996</v>
      </c>
      <c r="K31" s="11">
        <f t="shared" si="5"/>
        <v>3.5999999999999996</v>
      </c>
    </row>
    <row r="32" spans="1:11">
      <c r="A32" s="10">
        <v>43159</v>
      </c>
      <c r="B32" s="3">
        <f t="shared" si="0"/>
        <v>500</v>
      </c>
      <c r="C32" s="11">
        <f t="shared" si="6"/>
        <v>13000</v>
      </c>
      <c r="D32" s="3">
        <f t="shared" si="1"/>
        <v>5</v>
      </c>
      <c r="E32" s="11">
        <f t="shared" si="8"/>
        <v>7.8</v>
      </c>
      <c r="F32" s="11">
        <f t="shared" si="2"/>
        <v>12.8</v>
      </c>
      <c r="G32" s="3">
        <v>0</v>
      </c>
      <c r="H32" s="11">
        <f t="shared" si="7"/>
        <v>12000</v>
      </c>
      <c r="I32" s="3">
        <f t="shared" si="3"/>
        <v>0</v>
      </c>
      <c r="J32" s="11">
        <f t="shared" si="4"/>
        <v>3.5999999999999996</v>
      </c>
      <c r="K32" s="11">
        <f t="shared" si="5"/>
        <v>3.5999999999999996</v>
      </c>
    </row>
    <row r="33" spans="1:11">
      <c r="A33" s="10">
        <v>43190</v>
      </c>
      <c r="B33" s="3">
        <f t="shared" si="0"/>
        <v>500</v>
      </c>
      <c r="C33" s="11">
        <f t="shared" si="6"/>
        <v>13500</v>
      </c>
      <c r="D33" s="3">
        <f t="shared" si="1"/>
        <v>5</v>
      </c>
      <c r="E33" s="11">
        <f t="shared" si="8"/>
        <v>8.1</v>
      </c>
      <c r="F33" s="11">
        <f t="shared" si="2"/>
        <v>13.1</v>
      </c>
      <c r="G33" s="3">
        <f>$E$3</f>
        <v>1500</v>
      </c>
      <c r="H33" s="11">
        <f t="shared" si="7"/>
        <v>13500</v>
      </c>
      <c r="I33" s="3">
        <f t="shared" si="3"/>
        <v>15.5</v>
      </c>
      <c r="J33" s="11">
        <f t="shared" si="4"/>
        <v>4.05</v>
      </c>
      <c r="K33" s="11">
        <f t="shared" si="5"/>
        <v>19.55</v>
      </c>
    </row>
    <row r="34" spans="1:11">
      <c r="A34" s="10">
        <v>43220</v>
      </c>
      <c r="B34" s="3">
        <f t="shared" si="0"/>
        <v>500</v>
      </c>
      <c r="C34" s="11">
        <f t="shared" si="6"/>
        <v>14000</v>
      </c>
      <c r="D34" s="3">
        <f t="shared" si="1"/>
        <v>5</v>
      </c>
      <c r="E34" s="11">
        <f t="shared" si="8"/>
        <v>8.4</v>
      </c>
      <c r="F34" s="11">
        <f t="shared" si="2"/>
        <v>13.4</v>
      </c>
      <c r="G34" s="3">
        <v>0</v>
      </c>
      <c r="H34" s="11">
        <f t="shared" si="7"/>
        <v>13500</v>
      </c>
      <c r="I34" s="3">
        <f t="shared" si="3"/>
        <v>0</v>
      </c>
      <c r="J34" s="11">
        <f t="shared" si="4"/>
        <v>4.05</v>
      </c>
      <c r="K34" s="11">
        <f t="shared" si="5"/>
        <v>4.05</v>
      </c>
    </row>
    <row r="35" spans="1:11">
      <c r="A35" s="10">
        <v>43251</v>
      </c>
      <c r="B35" s="3">
        <f t="shared" si="0"/>
        <v>500</v>
      </c>
      <c r="C35" s="11">
        <f t="shared" si="6"/>
        <v>14500</v>
      </c>
      <c r="D35" s="3">
        <f t="shared" si="1"/>
        <v>5</v>
      </c>
      <c r="E35" s="11">
        <f t="shared" si="8"/>
        <v>8.6999999999999993</v>
      </c>
      <c r="F35" s="11">
        <f t="shared" si="2"/>
        <v>13.7</v>
      </c>
      <c r="G35" s="3">
        <v>0</v>
      </c>
      <c r="H35" s="11">
        <f t="shared" si="7"/>
        <v>13500</v>
      </c>
      <c r="I35" s="3">
        <f t="shared" si="3"/>
        <v>0</v>
      </c>
      <c r="J35" s="11">
        <f t="shared" si="4"/>
        <v>4.05</v>
      </c>
      <c r="K35" s="11">
        <f t="shared" si="5"/>
        <v>4.05</v>
      </c>
    </row>
    <row r="36" spans="1:11">
      <c r="A36" s="10">
        <v>43281</v>
      </c>
      <c r="B36" s="3">
        <f t="shared" si="0"/>
        <v>500</v>
      </c>
      <c r="C36" s="11">
        <f t="shared" si="6"/>
        <v>15000</v>
      </c>
      <c r="D36" s="3">
        <f t="shared" si="1"/>
        <v>5</v>
      </c>
      <c r="E36" s="11">
        <f t="shared" si="8"/>
        <v>9</v>
      </c>
      <c r="F36" s="11">
        <f t="shared" si="2"/>
        <v>14</v>
      </c>
      <c r="G36" s="3">
        <f>$E$3</f>
        <v>1500</v>
      </c>
      <c r="H36" s="11">
        <f t="shared" si="7"/>
        <v>15000</v>
      </c>
      <c r="I36" s="3">
        <f t="shared" si="3"/>
        <v>15.5</v>
      </c>
      <c r="J36" s="11">
        <f t="shared" si="4"/>
        <v>4.5</v>
      </c>
      <c r="K36" s="11">
        <f t="shared" si="5"/>
        <v>20</v>
      </c>
    </row>
    <row r="37" spans="1:11">
      <c r="A37" s="10">
        <v>43312</v>
      </c>
      <c r="B37" s="3">
        <f t="shared" si="0"/>
        <v>500</v>
      </c>
      <c r="C37" s="11">
        <f t="shared" si="6"/>
        <v>15500</v>
      </c>
      <c r="D37" s="3">
        <f t="shared" si="1"/>
        <v>5</v>
      </c>
      <c r="E37" s="11">
        <f t="shared" si="8"/>
        <v>9.2999999999999989</v>
      </c>
      <c r="F37" s="11">
        <f t="shared" si="2"/>
        <v>14.299999999999999</v>
      </c>
      <c r="G37" s="3">
        <v>0</v>
      </c>
      <c r="H37" s="11">
        <f t="shared" si="7"/>
        <v>15000</v>
      </c>
      <c r="I37" s="3">
        <f t="shared" si="3"/>
        <v>0</v>
      </c>
      <c r="J37" s="11">
        <f t="shared" si="4"/>
        <v>4.5</v>
      </c>
      <c r="K37" s="11">
        <f t="shared" si="5"/>
        <v>4.5</v>
      </c>
    </row>
    <row r="38" spans="1:11">
      <c r="A38" s="10">
        <v>43343</v>
      </c>
      <c r="B38" s="3">
        <f t="shared" si="0"/>
        <v>500</v>
      </c>
      <c r="C38" s="11">
        <f t="shared" si="6"/>
        <v>16000</v>
      </c>
      <c r="D38" s="3">
        <f t="shared" si="1"/>
        <v>5</v>
      </c>
      <c r="E38" s="11">
        <f t="shared" si="8"/>
        <v>9.6</v>
      </c>
      <c r="F38" s="11">
        <f t="shared" si="2"/>
        <v>14.6</v>
      </c>
      <c r="G38" s="3">
        <v>0</v>
      </c>
      <c r="H38" s="11">
        <f t="shared" si="7"/>
        <v>15000</v>
      </c>
      <c r="I38" s="3">
        <f t="shared" si="3"/>
        <v>0</v>
      </c>
      <c r="J38" s="11">
        <f t="shared" si="4"/>
        <v>4.5</v>
      </c>
      <c r="K38" s="11">
        <f t="shared" si="5"/>
        <v>4.5</v>
      </c>
    </row>
    <row r="39" spans="1:11">
      <c r="A39" s="10">
        <v>43373</v>
      </c>
      <c r="B39" s="3">
        <f t="shared" si="0"/>
        <v>500</v>
      </c>
      <c r="C39" s="11">
        <f t="shared" si="6"/>
        <v>16500</v>
      </c>
      <c r="D39" s="3">
        <f t="shared" si="1"/>
        <v>5</v>
      </c>
      <c r="E39" s="11">
        <f t="shared" si="8"/>
        <v>9.9</v>
      </c>
      <c r="F39" s="11">
        <f t="shared" si="2"/>
        <v>14.9</v>
      </c>
      <c r="G39" s="3">
        <f>$E$3</f>
        <v>1500</v>
      </c>
      <c r="H39" s="11">
        <f t="shared" si="7"/>
        <v>16500</v>
      </c>
      <c r="I39" s="3">
        <f t="shared" si="3"/>
        <v>15.5</v>
      </c>
      <c r="J39" s="11">
        <f t="shared" si="4"/>
        <v>4.95</v>
      </c>
      <c r="K39" s="11">
        <f t="shared" si="5"/>
        <v>20.45</v>
      </c>
    </row>
    <row r="40" spans="1:11">
      <c r="A40" s="10">
        <v>43404</v>
      </c>
      <c r="B40" s="3">
        <f t="shared" si="0"/>
        <v>500</v>
      </c>
      <c r="C40" s="11">
        <f t="shared" si="6"/>
        <v>17000</v>
      </c>
      <c r="D40" s="3">
        <f t="shared" si="1"/>
        <v>5</v>
      </c>
      <c r="E40" s="11">
        <f t="shared" si="8"/>
        <v>10.199999999999999</v>
      </c>
      <c r="F40" s="11">
        <f t="shared" si="2"/>
        <v>15.2</v>
      </c>
      <c r="G40" s="3">
        <v>0</v>
      </c>
      <c r="H40" s="11">
        <f t="shared" si="7"/>
        <v>16500</v>
      </c>
      <c r="I40" s="3">
        <f t="shared" si="3"/>
        <v>0</v>
      </c>
      <c r="J40" s="11">
        <f t="shared" si="4"/>
        <v>4.95</v>
      </c>
      <c r="K40" s="11">
        <f t="shared" si="5"/>
        <v>4.95</v>
      </c>
    </row>
    <row r="41" spans="1:11">
      <c r="A41" s="10">
        <v>43434</v>
      </c>
      <c r="B41" s="3">
        <f t="shared" si="0"/>
        <v>500</v>
      </c>
      <c r="C41" s="11">
        <f t="shared" si="6"/>
        <v>17500</v>
      </c>
      <c r="D41" s="3">
        <f t="shared" si="1"/>
        <v>5</v>
      </c>
      <c r="E41" s="11">
        <f t="shared" si="8"/>
        <v>10.5</v>
      </c>
      <c r="F41" s="11">
        <f t="shared" si="2"/>
        <v>15.5</v>
      </c>
      <c r="G41" s="3">
        <v>0</v>
      </c>
      <c r="H41" s="11">
        <f t="shared" si="7"/>
        <v>16500</v>
      </c>
      <c r="I41" s="3">
        <f t="shared" si="3"/>
        <v>0</v>
      </c>
      <c r="J41" s="11">
        <f t="shared" si="4"/>
        <v>4.95</v>
      </c>
      <c r="K41" s="11">
        <f t="shared" si="5"/>
        <v>4.95</v>
      </c>
    </row>
    <row r="42" spans="1:11">
      <c r="A42" s="10">
        <v>43465</v>
      </c>
      <c r="B42" s="3">
        <f t="shared" si="0"/>
        <v>500</v>
      </c>
      <c r="C42" s="11">
        <f t="shared" si="6"/>
        <v>18000</v>
      </c>
      <c r="D42" s="3">
        <f t="shared" si="1"/>
        <v>5</v>
      </c>
      <c r="E42" s="11">
        <f t="shared" si="8"/>
        <v>10.799999999999999</v>
      </c>
      <c r="F42" s="11">
        <f t="shared" si="2"/>
        <v>15.799999999999999</v>
      </c>
      <c r="G42" s="3">
        <f>$E$3</f>
        <v>1500</v>
      </c>
      <c r="H42" s="11">
        <f t="shared" si="7"/>
        <v>18000</v>
      </c>
      <c r="I42" s="3">
        <f t="shared" si="3"/>
        <v>15.5</v>
      </c>
      <c r="J42" s="11">
        <f t="shared" si="4"/>
        <v>5.3999999999999995</v>
      </c>
      <c r="K42" s="11">
        <f t="shared" si="5"/>
        <v>20.9</v>
      </c>
    </row>
    <row r="43" spans="1:11">
      <c r="A43" s="10">
        <v>43496</v>
      </c>
      <c r="B43" s="3">
        <f t="shared" si="0"/>
        <v>500</v>
      </c>
      <c r="C43" s="11">
        <f t="shared" si="6"/>
        <v>18500</v>
      </c>
      <c r="D43" s="3">
        <f t="shared" si="1"/>
        <v>5</v>
      </c>
      <c r="E43" s="11">
        <f t="shared" si="8"/>
        <v>11.1</v>
      </c>
      <c r="F43" s="11">
        <f t="shared" ref="F43:F66" si="9">SUM(D43:E43)</f>
        <v>16.100000000000001</v>
      </c>
      <c r="G43" s="3">
        <v>0</v>
      </c>
      <c r="H43" s="11">
        <f t="shared" si="7"/>
        <v>18000</v>
      </c>
      <c r="I43" s="3">
        <f t="shared" si="3"/>
        <v>0</v>
      </c>
      <c r="J43" s="11">
        <f t="shared" si="4"/>
        <v>5.3999999999999995</v>
      </c>
      <c r="K43" s="11">
        <f t="shared" si="5"/>
        <v>5.3999999999999995</v>
      </c>
    </row>
    <row r="44" spans="1:11">
      <c r="A44" s="10">
        <v>43524</v>
      </c>
      <c r="B44" s="3">
        <f t="shared" si="0"/>
        <v>500</v>
      </c>
      <c r="C44" s="11">
        <f t="shared" si="6"/>
        <v>19000</v>
      </c>
      <c r="D44" s="3">
        <f t="shared" si="1"/>
        <v>5</v>
      </c>
      <c r="E44" s="11">
        <f t="shared" si="8"/>
        <v>11.4</v>
      </c>
      <c r="F44" s="11">
        <f t="shared" si="9"/>
        <v>16.399999999999999</v>
      </c>
      <c r="G44" s="3">
        <v>0</v>
      </c>
      <c r="H44" s="11">
        <f t="shared" si="7"/>
        <v>18000</v>
      </c>
      <c r="I44" s="3">
        <f t="shared" si="3"/>
        <v>0</v>
      </c>
      <c r="J44" s="11">
        <f t="shared" si="4"/>
        <v>5.3999999999999995</v>
      </c>
      <c r="K44" s="11">
        <f t="shared" si="5"/>
        <v>5.3999999999999995</v>
      </c>
    </row>
    <row r="45" spans="1:11">
      <c r="A45" s="10">
        <v>43555</v>
      </c>
      <c r="B45" s="3">
        <f t="shared" si="0"/>
        <v>500</v>
      </c>
      <c r="C45" s="11">
        <f t="shared" si="6"/>
        <v>19500</v>
      </c>
      <c r="D45" s="3">
        <f t="shared" si="1"/>
        <v>5</v>
      </c>
      <c r="E45" s="11">
        <f t="shared" si="8"/>
        <v>11.7</v>
      </c>
      <c r="F45" s="11">
        <f t="shared" si="9"/>
        <v>16.7</v>
      </c>
      <c r="G45" s="3">
        <f>$E$3</f>
        <v>1500</v>
      </c>
      <c r="H45" s="11">
        <f t="shared" si="7"/>
        <v>19500</v>
      </c>
      <c r="I45" s="3">
        <f t="shared" si="3"/>
        <v>15.5</v>
      </c>
      <c r="J45" s="11">
        <f t="shared" si="4"/>
        <v>5.85</v>
      </c>
      <c r="K45" s="11">
        <f t="shared" si="5"/>
        <v>21.35</v>
      </c>
    </row>
    <row r="46" spans="1:11">
      <c r="A46" s="10">
        <v>43585</v>
      </c>
      <c r="B46" s="3">
        <f t="shared" si="0"/>
        <v>500</v>
      </c>
      <c r="C46" s="11">
        <f t="shared" si="6"/>
        <v>20000</v>
      </c>
      <c r="D46" s="3">
        <f t="shared" si="1"/>
        <v>5</v>
      </c>
      <c r="E46" s="11">
        <f t="shared" si="8"/>
        <v>12</v>
      </c>
      <c r="F46" s="11">
        <f t="shared" si="9"/>
        <v>17</v>
      </c>
      <c r="G46" s="3">
        <v>0</v>
      </c>
      <c r="H46" s="11">
        <f t="shared" si="7"/>
        <v>19500</v>
      </c>
      <c r="I46" s="3">
        <f t="shared" si="3"/>
        <v>0</v>
      </c>
      <c r="J46" s="11">
        <f t="shared" si="4"/>
        <v>5.85</v>
      </c>
      <c r="K46" s="11">
        <f t="shared" si="5"/>
        <v>5.85</v>
      </c>
    </row>
    <row r="47" spans="1:11">
      <c r="A47" s="10">
        <v>43616</v>
      </c>
      <c r="B47" s="3">
        <f t="shared" si="0"/>
        <v>500</v>
      </c>
      <c r="C47" s="11">
        <f t="shared" si="6"/>
        <v>20500</v>
      </c>
      <c r="D47" s="3">
        <f t="shared" si="1"/>
        <v>5</v>
      </c>
      <c r="E47" s="11">
        <f t="shared" si="8"/>
        <v>12.299999999999999</v>
      </c>
      <c r="F47" s="11">
        <f t="shared" si="9"/>
        <v>17.299999999999997</v>
      </c>
      <c r="G47" s="3">
        <v>0</v>
      </c>
      <c r="H47" s="11">
        <f t="shared" si="7"/>
        <v>19500</v>
      </c>
      <c r="I47" s="3">
        <f t="shared" si="3"/>
        <v>0</v>
      </c>
      <c r="J47" s="11">
        <f t="shared" si="4"/>
        <v>5.85</v>
      </c>
      <c r="K47" s="11">
        <f t="shared" si="5"/>
        <v>5.85</v>
      </c>
    </row>
    <row r="48" spans="1:11">
      <c r="A48" s="10">
        <v>43646</v>
      </c>
      <c r="B48" s="3">
        <f t="shared" si="0"/>
        <v>500</v>
      </c>
      <c r="C48" s="11">
        <f t="shared" si="6"/>
        <v>21000</v>
      </c>
      <c r="D48" s="3">
        <f t="shared" si="1"/>
        <v>5</v>
      </c>
      <c r="E48" s="11">
        <f t="shared" si="8"/>
        <v>12.6</v>
      </c>
      <c r="F48" s="11">
        <f t="shared" si="9"/>
        <v>17.600000000000001</v>
      </c>
      <c r="G48" s="3">
        <f>$E$3</f>
        <v>1500</v>
      </c>
      <c r="H48" s="11">
        <f t="shared" si="7"/>
        <v>21000</v>
      </c>
      <c r="I48" s="3">
        <f t="shared" si="3"/>
        <v>15.5</v>
      </c>
      <c r="J48" s="11">
        <f t="shared" si="4"/>
        <v>6.3</v>
      </c>
      <c r="K48" s="11">
        <f t="shared" si="5"/>
        <v>21.8</v>
      </c>
    </row>
    <row r="49" spans="1:11">
      <c r="A49" s="10">
        <v>43677</v>
      </c>
      <c r="B49" s="3">
        <f t="shared" si="0"/>
        <v>500</v>
      </c>
      <c r="C49" s="11">
        <f t="shared" si="6"/>
        <v>21500</v>
      </c>
      <c r="D49" s="3">
        <f t="shared" si="1"/>
        <v>5</v>
      </c>
      <c r="E49" s="11">
        <f t="shared" si="8"/>
        <v>12.9</v>
      </c>
      <c r="F49" s="11">
        <f t="shared" si="9"/>
        <v>17.899999999999999</v>
      </c>
      <c r="G49" s="3">
        <v>0</v>
      </c>
      <c r="H49" s="11">
        <f t="shared" si="7"/>
        <v>21000</v>
      </c>
      <c r="I49" s="3">
        <f t="shared" si="3"/>
        <v>0</v>
      </c>
      <c r="J49" s="11">
        <f t="shared" si="4"/>
        <v>6.3</v>
      </c>
      <c r="K49" s="11">
        <f t="shared" si="5"/>
        <v>6.3</v>
      </c>
    </row>
    <row r="50" spans="1:11">
      <c r="A50" s="10">
        <v>43708</v>
      </c>
      <c r="B50" s="3">
        <f t="shared" si="0"/>
        <v>500</v>
      </c>
      <c r="C50" s="11">
        <f t="shared" si="6"/>
        <v>22000</v>
      </c>
      <c r="D50" s="3">
        <f t="shared" si="1"/>
        <v>5</v>
      </c>
      <c r="E50" s="11">
        <f t="shared" si="8"/>
        <v>13.2</v>
      </c>
      <c r="F50" s="11">
        <f t="shared" si="9"/>
        <v>18.2</v>
      </c>
      <c r="G50" s="3">
        <v>0</v>
      </c>
      <c r="H50" s="11">
        <f t="shared" si="7"/>
        <v>21000</v>
      </c>
      <c r="I50" s="3">
        <f t="shared" si="3"/>
        <v>0</v>
      </c>
      <c r="J50" s="11">
        <f t="shared" si="4"/>
        <v>6.3</v>
      </c>
      <c r="K50" s="11">
        <f t="shared" si="5"/>
        <v>6.3</v>
      </c>
    </row>
    <row r="51" spans="1:11">
      <c r="A51" s="10">
        <v>43738</v>
      </c>
      <c r="B51" s="3">
        <f t="shared" si="0"/>
        <v>500</v>
      </c>
      <c r="C51" s="11">
        <f t="shared" si="6"/>
        <v>22500</v>
      </c>
      <c r="D51" s="3">
        <f t="shared" si="1"/>
        <v>5</v>
      </c>
      <c r="E51" s="11">
        <f t="shared" si="8"/>
        <v>13.5</v>
      </c>
      <c r="F51" s="11">
        <f t="shared" si="9"/>
        <v>18.5</v>
      </c>
      <c r="G51" s="3">
        <f>$E$3</f>
        <v>1500</v>
      </c>
      <c r="H51" s="11">
        <f t="shared" si="7"/>
        <v>22500</v>
      </c>
      <c r="I51" s="3">
        <f t="shared" si="3"/>
        <v>15.5</v>
      </c>
      <c r="J51" s="11">
        <f t="shared" si="4"/>
        <v>6.75</v>
      </c>
      <c r="K51" s="11">
        <f t="shared" si="5"/>
        <v>22.25</v>
      </c>
    </row>
    <row r="52" spans="1:11">
      <c r="A52" s="10">
        <v>43769</v>
      </c>
      <c r="B52" s="3">
        <f t="shared" si="0"/>
        <v>500</v>
      </c>
      <c r="C52" s="11">
        <f t="shared" si="6"/>
        <v>23000</v>
      </c>
      <c r="D52" s="3">
        <f t="shared" si="1"/>
        <v>5</v>
      </c>
      <c r="E52" s="11">
        <f t="shared" si="8"/>
        <v>13.799999999999999</v>
      </c>
      <c r="F52" s="11">
        <f t="shared" si="9"/>
        <v>18.799999999999997</v>
      </c>
      <c r="G52" s="3">
        <v>0</v>
      </c>
      <c r="H52" s="11">
        <f t="shared" si="7"/>
        <v>22500</v>
      </c>
      <c r="I52" s="3">
        <f t="shared" si="3"/>
        <v>0</v>
      </c>
      <c r="J52" s="11">
        <f t="shared" si="4"/>
        <v>6.75</v>
      </c>
      <c r="K52" s="11">
        <f t="shared" si="5"/>
        <v>6.75</v>
      </c>
    </row>
    <row r="53" spans="1:11">
      <c r="A53" s="10">
        <v>43799</v>
      </c>
      <c r="B53" s="3">
        <f t="shared" si="0"/>
        <v>500</v>
      </c>
      <c r="C53" s="11">
        <f t="shared" si="6"/>
        <v>23500</v>
      </c>
      <c r="D53" s="3">
        <f t="shared" si="1"/>
        <v>5</v>
      </c>
      <c r="E53" s="11">
        <f t="shared" si="8"/>
        <v>14.1</v>
      </c>
      <c r="F53" s="11">
        <f t="shared" si="9"/>
        <v>19.100000000000001</v>
      </c>
      <c r="G53" s="3">
        <v>0</v>
      </c>
      <c r="H53" s="11">
        <f t="shared" si="7"/>
        <v>22500</v>
      </c>
      <c r="I53" s="3">
        <f t="shared" si="3"/>
        <v>0</v>
      </c>
      <c r="J53" s="11">
        <f t="shared" si="4"/>
        <v>6.75</v>
      </c>
      <c r="K53" s="11">
        <f t="shared" si="5"/>
        <v>6.75</v>
      </c>
    </row>
    <row r="54" spans="1:11">
      <c r="A54" s="10">
        <v>43830</v>
      </c>
      <c r="B54" s="3">
        <f t="shared" si="0"/>
        <v>500</v>
      </c>
      <c r="C54" s="11">
        <f t="shared" si="6"/>
        <v>24000</v>
      </c>
      <c r="D54" s="3">
        <f t="shared" si="1"/>
        <v>5</v>
      </c>
      <c r="E54" s="11">
        <f t="shared" si="8"/>
        <v>14.399999999999999</v>
      </c>
      <c r="F54" s="11">
        <f t="shared" si="9"/>
        <v>19.399999999999999</v>
      </c>
      <c r="G54" s="3">
        <f>$E$3</f>
        <v>1500</v>
      </c>
      <c r="H54" s="11">
        <f t="shared" si="7"/>
        <v>24000</v>
      </c>
      <c r="I54" s="3">
        <f t="shared" si="3"/>
        <v>15.5</v>
      </c>
      <c r="J54" s="11">
        <f t="shared" si="4"/>
        <v>7.1999999999999993</v>
      </c>
      <c r="K54" s="11">
        <f t="shared" si="5"/>
        <v>22.7</v>
      </c>
    </row>
    <row r="55" spans="1:11">
      <c r="A55" s="10">
        <v>43861</v>
      </c>
      <c r="B55" s="3">
        <f t="shared" si="0"/>
        <v>500</v>
      </c>
      <c r="C55" s="11">
        <f t="shared" si="6"/>
        <v>24500</v>
      </c>
      <c r="D55" s="3">
        <f t="shared" si="1"/>
        <v>5</v>
      </c>
      <c r="E55" s="11">
        <f t="shared" si="8"/>
        <v>14.7</v>
      </c>
      <c r="F55" s="11">
        <f t="shared" si="9"/>
        <v>19.7</v>
      </c>
      <c r="G55" s="3">
        <v>0</v>
      </c>
      <c r="H55" s="11">
        <f t="shared" si="7"/>
        <v>24000</v>
      </c>
      <c r="I55" s="3">
        <f t="shared" si="3"/>
        <v>0</v>
      </c>
      <c r="J55" s="11">
        <f t="shared" si="4"/>
        <v>7.1999999999999993</v>
      </c>
      <c r="K55" s="11">
        <f t="shared" si="5"/>
        <v>7.1999999999999993</v>
      </c>
    </row>
    <row r="56" spans="1:11">
      <c r="A56" s="10">
        <v>43890</v>
      </c>
      <c r="B56" s="3">
        <f t="shared" si="0"/>
        <v>500</v>
      </c>
      <c r="C56" s="11">
        <f t="shared" si="6"/>
        <v>25000</v>
      </c>
      <c r="D56" s="3">
        <f t="shared" si="1"/>
        <v>5</v>
      </c>
      <c r="E56" s="11">
        <f t="shared" si="8"/>
        <v>15</v>
      </c>
      <c r="F56" s="11">
        <f t="shared" si="9"/>
        <v>20</v>
      </c>
      <c r="G56" s="3">
        <v>0</v>
      </c>
      <c r="H56" s="11">
        <f t="shared" si="7"/>
        <v>24000</v>
      </c>
      <c r="I56" s="3">
        <f t="shared" si="3"/>
        <v>0</v>
      </c>
      <c r="J56" s="11">
        <f t="shared" si="4"/>
        <v>7.1999999999999993</v>
      </c>
      <c r="K56" s="11">
        <f t="shared" si="5"/>
        <v>7.1999999999999993</v>
      </c>
    </row>
    <row r="57" spans="1:11">
      <c r="A57" s="10">
        <v>43921</v>
      </c>
      <c r="B57" s="3">
        <f t="shared" si="0"/>
        <v>500</v>
      </c>
      <c r="C57" s="11">
        <f t="shared" si="6"/>
        <v>25500</v>
      </c>
      <c r="D57" s="3">
        <f t="shared" si="1"/>
        <v>5</v>
      </c>
      <c r="E57" s="11">
        <f t="shared" si="8"/>
        <v>15.299999999999999</v>
      </c>
      <c r="F57" s="11">
        <f t="shared" si="9"/>
        <v>20.299999999999997</v>
      </c>
      <c r="G57" s="3">
        <f>$E$3</f>
        <v>1500</v>
      </c>
      <c r="H57" s="11">
        <f t="shared" si="7"/>
        <v>25500</v>
      </c>
      <c r="I57" s="3">
        <f t="shared" si="3"/>
        <v>15.5</v>
      </c>
      <c r="J57" s="11">
        <f t="shared" si="4"/>
        <v>7.6499999999999995</v>
      </c>
      <c r="K57" s="11">
        <f t="shared" si="5"/>
        <v>23.15</v>
      </c>
    </row>
    <row r="58" spans="1:11">
      <c r="A58" s="10">
        <v>43951</v>
      </c>
      <c r="B58" s="3">
        <f t="shared" si="0"/>
        <v>500</v>
      </c>
      <c r="C58" s="11">
        <f t="shared" si="6"/>
        <v>26000</v>
      </c>
      <c r="D58" s="3">
        <f t="shared" si="1"/>
        <v>5</v>
      </c>
      <c r="E58" s="11">
        <f t="shared" si="8"/>
        <v>15.6</v>
      </c>
      <c r="F58" s="11">
        <f t="shared" si="9"/>
        <v>20.6</v>
      </c>
      <c r="G58" s="3">
        <v>0</v>
      </c>
      <c r="H58" s="11">
        <f t="shared" si="7"/>
        <v>25500</v>
      </c>
      <c r="I58" s="3">
        <f t="shared" si="3"/>
        <v>0</v>
      </c>
      <c r="J58" s="11">
        <f t="shared" si="4"/>
        <v>7.6499999999999995</v>
      </c>
      <c r="K58" s="11">
        <f t="shared" si="5"/>
        <v>7.6499999999999995</v>
      </c>
    </row>
    <row r="59" spans="1:11">
      <c r="A59" s="10">
        <v>43982</v>
      </c>
      <c r="B59" s="3">
        <f t="shared" si="0"/>
        <v>500</v>
      </c>
      <c r="C59" s="11">
        <f t="shared" si="6"/>
        <v>26500</v>
      </c>
      <c r="D59" s="3">
        <f t="shared" si="1"/>
        <v>5</v>
      </c>
      <c r="E59" s="11">
        <f t="shared" si="8"/>
        <v>15.899999999999999</v>
      </c>
      <c r="F59" s="11">
        <f t="shared" si="9"/>
        <v>20.9</v>
      </c>
      <c r="G59" s="3">
        <v>0</v>
      </c>
      <c r="H59" s="11">
        <f t="shared" si="7"/>
        <v>25500</v>
      </c>
      <c r="I59" s="3">
        <f t="shared" si="3"/>
        <v>0</v>
      </c>
      <c r="J59" s="11">
        <f t="shared" si="4"/>
        <v>7.6499999999999995</v>
      </c>
      <c r="K59" s="11">
        <f t="shared" si="5"/>
        <v>7.6499999999999995</v>
      </c>
    </row>
    <row r="60" spans="1:11">
      <c r="A60" s="10">
        <v>44012</v>
      </c>
      <c r="B60" s="3">
        <f t="shared" si="0"/>
        <v>500</v>
      </c>
      <c r="C60" s="11">
        <f t="shared" si="6"/>
        <v>27000</v>
      </c>
      <c r="D60" s="3">
        <f t="shared" si="1"/>
        <v>5</v>
      </c>
      <c r="E60" s="11">
        <f t="shared" si="8"/>
        <v>16.2</v>
      </c>
      <c r="F60" s="11">
        <f t="shared" si="9"/>
        <v>21.2</v>
      </c>
      <c r="G60" s="3">
        <f>$E$3</f>
        <v>1500</v>
      </c>
      <c r="H60" s="11">
        <f t="shared" si="7"/>
        <v>27000</v>
      </c>
      <c r="I60" s="3">
        <f t="shared" si="3"/>
        <v>15.5</v>
      </c>
      <c r="J60" s="11">
        <f t="shared" si="4"/>
        <v>8.1</v>
      </c>
      <c r="K60" s="11">
        <f t="shared" si="5"/>
        <v>23.6</v>
      </c>
    </row>
    <row r="61" spans="1:11">
      <c r="A61" s="10">
        <v>44043</v>
      </c>
      <c r="B61" s="3">
        <f t="shared" si="0"/>
        <v>500</v>
      </c>
      <c r="C61" s="11">
        <f t="shared" si="6"/>
        <v>27500</v>
      </c>
      <c r="D61" s="3">
        <f t="shared" si="1"/>
        <v>5</v>
      </c>
      <c r="E61" s="11">
        <f t="shared" si="8"/>
        <v>16.5</v>
      </c>
      <c r="F61" s="11">
        <f t="shared" si="9"/>
        <v>21.5</v>
      </c>
      <c r="G61" s="3">
        <v>0</v>
      </c>
      <c r="H61" s="11">
        <f t="shared" si="7"/>
        <v>27000</v>
      </c>
      <c r="I61" s="3">
        <f t="shared" si="3"/>
        <v>0</v>
      </c>
      <c r="J61" s="11">
        <f t="shared" si="4"/>
        <v>8.1</v>
      </c>
      <c r="K61" s="11">
        <f t="shared" si="5"/>
        <v>8.1</v>
      </c>
    </row>
    <row r="62" spans="1:11">
      <c r="A62" s="10">
        <v>44074</v>
      </c>
      <c r="B62" s="3">
        <f t="shared" si="0"/>
        <v>500</v>
      </c>
      <c r="C62" s="11">
        <f t="shared" si="6"/>
        <v>28000</v>
      </c>
      <c r="D62" s="3">
        <f t="shared" si="1"/>
        <v>5</v>
      </c>
      <c r="E62" s="11">
        <f t="shared" si="8"/>
        <v>16.8</v>
      </c>
      <c r="F62" s="11">
        <f t="shared" si="9"/>
        <v>21.8</v>
      </c>
      <c r="G62" s="3">
        <v>0</v>
      </c>
      <c r="H62" s="11">
        <f t="shared" si="7"/>
        <v>27000</v>
      </c>
      <c r="I62" s="3">
        <f t="shared" si="3"/>
        <v>0</v>
      </c>
      <c r="J62" s="11">
        <f t="shared" si="4"/>
        <v>8.1</v>
      </c>
      <c r="K62" s="11">
        <f t="shared" si="5"/>
        <v>8.1</v>
      </c>
    </row>
    <row r="63" spans="1:11">
      <c r="A63" s="10">
        <v>44104</v>
      </c>
      <c r="B63" s="3">
        <f t="shared" si="0"/>
        <v>500</v>
      </c>
      <c r="C63" s="11">
        <f t="shared" si="6"/>
        <v>28500</v>
      </c>
      <c r="D63" s="3">
        <f t="shared" si="1"/>
        <v>5</v>
      </c>
      <c r="E63" s="11">
        <f t="shared" si="8"/>
        <v>17.099999999999998</v>
      </c>
      <c r="F63" s="11">
        <f t="shared" si="9"/>
        <v>22.099999999999998</v>
      </c>
      <c r="G63" s="3">
        <f>$E$3</f>
        <v>1500</v>
      </c>
      <c r="H63" s="11">
        <f t="shared" si="7"/>
        <v>28500</v>
      </c>
      <c r="I63" s="3">
        <f t="shared" si="3"/>
        <v>15.5</v>
      </c>
      <c r="J63" s="11">
        <f t="shared" si="4"/>
        <v>8.5499999999999989</v>
      </c>
      <c r="K63" s="11">
        <f t="shared" si="5"/>
        <v>24.049999999999997</v>
      </c>
    </row>
    <row r="64" spans="1:11">
      <c r="A64" s="10">
        <v>44135</v>
      </c>
      <c r="B64" s="3">
        <f t="shared" si="0"/>
        <v>500</v>
      </c>
      <c r="C64" s="11">
        <f t="shared" si="6"/>
        <v>29000</v>
      </c>
      <c r="D64" s="3">
        <f t="shared" si="1"/>
        <v>5</v>
      </c>
      <c r="E64" s="11">
        <f t="shared" si="8"/>
        <v>17.399999999999999</v>
      </c>
      <c r="F64" s="11">
        <f t="shared" si="9"/>
        <v>22.4</v>
      </c>
      <c r="G64" s="3">
        <v>0</v>
      </c>
      <c r="H64" s="11">
        <f t="shared" si="7"/>
        <v>28500</v>
      </c>
      <c r="I64" s="3">
        <f t="shared" si="3"/>
        <v>0</v>
      </c>
      <c r="J64" s="11">
        <f t="shared" si="4"/>
        <v>8.5499999999999989</v>
      </c>
      <c r="K64" s="11">
        <f t="shared" si="5"/>
        <v>8.5499999999999989</v>
      </c>
    </row>
    <row r="65" spans="1:11">
      <c r="A65" s="10">
        <v>44165</v>
      </c>
      <c r="B65" s="3">
        <f t="shared" si="0"/>
        <v>500</v>
      </c>
      <c r="C65" s="11">
        <f t="shared" si="6"/>
        <v>29500</v>
      </c>
      <c r="D65" s="3">
        <f t="shared" si="1"/>
        <v>5</v>
      </c>
      <c r="E65" s="11">
        <f t="shared" si="8"/>
        <v>17.7</v>
      </c>
      <c r="F65" s="11">
        <f t="shared" si="9"/>
        <v>22.7</v>
      </c>
      <c r="G65" s="3">
        <v>0</v>
      </c>
      <c r="H65" s="11">
        <f t="shared" si="7"/>
        <v>28500</v>
      </c>
      <c r="I65" s="3">
        <f t="shared" si="3"/>
        <v>0</v>
      </c>
      <c r="J65" s="11">
        <f t="shared" si="4"/>
        <v>8.5499999999999989</v>
      </c>
      <c r="K65" s="11">
        <f t="shared" si="5"/>
        <v>8.5499999999999989</v>
      </c>
    </row>
    <row r="66" spans="1:11">
      <c r="A66" s="10">
        <v>44196</v>
      </c>
      <c r="B66" s="3">
        <f t="shared" si="0"/>
        <v>500</v>
      </c>
      <c r="C66" s="11">
        <f t="shared" si="6"/>
        <v>30000</v>
      </c>
      <c r="D66" s="3">
        <f t="shared" si="1"/>
        <v>5</v>
      </c>
      <c r="E66" s="11">
        <f t="shared" si="8"/>
        <v>18</v>
      </c>
      <c r="F66" s="11">
        <f t="shared" si="9"/>
        <v>23</v>
      </c>
      <c r="G66" s="3">
        <f>$E$3</f>
        <v>1500</v>
      </c>
      <c r="H66" s="11">
        <f t="shared" si="7"/>
        <v>30000</v>
      </c>
      <c r="I66" s="3">
        <f t="shared" si="3"/>
        <v>15.5</v>
      </c>
      <c r="J66" s="11">
        <f t="shared" si="4"/>
        <v>9</v>
      </c>
      <c r="K66" s="11">
        <f t="shared" si="5"/>
        <v>24.5</v>
      </c>
    </row>
  </sheetData>
  <mergeCells count="2">
    <mergeCell ref="B5:F5"/>
    <mergeCell ref="G5:K5"/>
  </mergeCells>
  <pageMargins left="0.7" right="0.7" top="0.75" bottom="0.75" header="0.3" footer="0.3"/>
  <pageSetup orientation="portrait" r:id="rId1"/>
  <legacy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Märten</dc:creator>
  <cp:lastModifiedBy> </cp:lastModifiedBy>
  <dcterms:created xsi:type="dcterms:W3CDTF">2016-02-19T08:41:56Z</dcterms:created>
  <dcterms:modified xsi:type="dcterms:W3CDTF">2016-02-19T08:52:30Z</dcterms:modified>
</cp:coreProperties>
</file>